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RDAKMR\Desktop\NAE-2017-01406\DOE LETTER\"/>
    </mc:Choice>
  </mc:AlternateContent>
  <xr:revisionPtr revIDLastSave="0" documentId="13_ncr:1_{DD8F5B2B-5E47-4A27-8640-30968C4E8163}" xr6:coauthVersionLast="46" xr6:coauthVersionMax="47" xr10:uidLastSave="{00000000-0000-0000-0000-000000000000}"/>
  <bookViews>
    <workbookView xWindow="28680" yWindow="-120" windowWidth="29040" windowHeight="15840" xr2:uid="{4BB098E7-7AF3-4D92-9C14-BE2B459D340E}"/>
  </bookViews>
  <sheets>
    <sheet name="Sudbury" sheetId="1" r:id="rId1"/>
    <sheet name="Hudson" sheetId="2" r:id="rId2"/>
  </sheets>
  <definedNames>
    <definedName name="_xlnm._FilterDatabase" localSheetId="0" hidden="1">Sudbury!$A$1:$J$83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8" i="2"/>
  <c r="I10" i="2"/>
  <c r="I9" i="2"/>
  <c r="I7" i="2"/>
  <c r="I6" i="2"/>
  <c r="I5" i="2"/>
  <c r="I4" i="2"/>
  <c r="I3" i="2"/>
  <c r="I10" i="1"/>
  <c r="I9" i="1"/>
  <c r="I12" i="1"/>
  <c r="I8" i="1"/>
  <c r="I6" i="1"/>
  <c r="I11" i="2" l="1"/>
  <c r="I14" i="1"/>
</calcChain>
</file>

<file path=xl/sharedStrings.xml><?xml version="1.0" encoding="utf-8"?>
<sst xmlns="http://schemas.openxmlformats.org/spreadsheetml/2006/main" count="412" uniqueCount="187">
  <si>
    <t>Milepost</t>
  </si>
  <si>
    <t>Culvert 125B</t>
  </si>
  <si>
    <t>Culvert 126B</t>
  </si>
  <si>
    <t>Proposed Project Activity</t>
  </si>
  <si>
    <t>Cut vegetation on northeast wingwall that is causing collapse (no grubbing).</t>
  </si>
  <si>
    <t>Extend existing pipe to maintain vernal pool hydrology.</t>
  </si>
  <si>
    <t>Bridge 127</t>
  </si>
  <si>
    <t>Culvert 127A</t>
  </si>
  <si>
    <t>Replace with 24" ductile iron pipe (“DIP”) with concrete headwall.</t>
  </si>
  <si>
    <t>Culvert 127B</t>
  </si>
  <si>
    <t>Culvert 127C</t>
  </si>
  <si>
    <t>Culvert 127D</t>
  </si>
  <si>
    <t>Culvert 127E</t>
  </si>
  <si>
    <t>Culvert 127F</t>
  </si>
  <si>
    <t>Culvert 127G</t>
  </si>
  <si>
    <t>Culvert 127H</t>
  </si>
  <si>
    <t>Cut two 12" trees that are causing wingwall damage (no grubbing).</t>
  </si>
  <si>
    <t>Culvert 127I</t>
  </si>
  <si>
    <t>Clear out debris on north end.</t>
  </si>
  <si>
    <t>Culvert 127J</t>
  </si>
  <si>
    <t>Bridge 128</t>
  </si>
  <si>
    <t>SUD.933</t>
  </si>
  <si>
    <t>SUD.934</t>
  </si>
  <si>
    <t>SUD.935</t>
  </si>
  <si>
    <t>MHC#</t>
  </si>
  <si>
    <t>SUD.936</t>
  </si>
  <si>
    <t>SUD.937</t>
  </si>
  <si>
    <t>SUD.938</t>
  </si>
  <si>
    <t>SUD.939</t>
  </si>
  <si>
    <t>SUD.940</t>
  </si>
  <si>
    <t>SUD.941</t>
  </si>
  <si>
    <t>SUD.942</t>
  </si>
  <si>
    <t>SUD.943</t>
  </si>
  <si>
    <t>SUD.944</t>
  </si>
  <si>
    <t>SUD.945</t>
  </si>
  <si>
    <t>SUD.946</t>
  </si>
  <si>
    <t>SUD.947</t>
  </si>
  <si>
    <t>SUD.948</t>
  </si>
  <si>
    <t>SUD.949</t>
  </si>
  <si>
    <t>SUD.950</t>
  </si>
  <si>
    <t>SUD.951</t>
  </si>
  <si>
    <t>SUD.952</t>
  </si>
  <si>
    <t>SUD.953</t>
  </si>
  <si>
    <t>SUD.954</t>
  </si>
  <si>
    <t>SUD.955</t>
  </si>
  <si>
    <t>SUD.956</t>
  </si>
  <si>
    <t>SUD.957</t>
  </si>
  <si>
    <t>SUD.958</t>
  </si>
  <si>
    <t>SUD.959</t>
  </si>
  <si>
    <t>SUD.960</t>
  </si>
  <si>
    <t>SUD.961</t>
  </si>
  <si>
    <t>SUD.962</t>
  </si>
  <si>
    <t>SUD.963</t>
  </si>
  <si>
    <t>SUD.964</t>
  </si>
  <si>
    <t>SUD.965</t>
  </si>
  <si>
    <t>SUD.966</t>
  </si>
  <si>
    <t>SUD.967</t>
  </si>
  <si>
    <t>SUD.968</t>
  </si>
  <si>
    <t>SUD.969</t>
  </si>
  <si>
    <t>SUD.970</t>
  </si>
  <si>
    <t>SUD.971</t>
  </si>
  <si>
    <t>SUD.972</t>
  </si>
  <si>
    <t>SUD.973</t>
  </si>
  <si>
    <t>SUD.974</t>
  </si>
  <si>
    <t>SUD.975</t>
  </si>
  <si>
    <t>SUD.976</t>
  </si>
  <si>
    <t>SUD.977</t>
  </si>
  <si>
    <t>SUD.978</t>
  </si>
  <si>
    <t>SUD.979</t>
  </si>
  <si>
    <t>SUD.980</t>
  </si>
  <si>
    <t>SUD.981</t>
  </si>
  <si>
    <t>SUD.982</t>
  </si>
  <si>
    <t>SUD.983</t>
  </si>
  <si>
    <t>SUD.984</t>
  </si>
  <si>
    <t>SUD.985</t>
  </si>
  <si>
    <t>SUD.986</t>
  </si>
  <si>
    <t>SUD.987</t>
  </si>
  <si>
    <t>SUD.988</t>
  </si>
  <si>
    <t>SUD.989</t>
  </si>
  <si>
    <t>SUD.990</t>
  </si>
  <si>
    <t>SUD.991</t>
  </si>
  <si>
    <t>SUD.992</t>
  </si>
  <si>
    <t>Rails</t>
  </si>
  <si>
    <t>Wood Ties</t>
  </si>
  <si>
    <t>Telegraph Poles</t>
  </si>
  <si>
    <t>Culvert 126A</t>
  </si>
  <si>
    <t>XXX</t>
  </si>
  <si>
    <t>Rail Rest</t>
  </si>
  <si>
    <t>Culvert 126D</t>
  </si>
  <si>
    <t>Distant Approach Signal</t>
  </si>
  <si>
    <t>Battery Well for Distant Approach Signal</t>
  </si>
  <si>
    <t>Signal Relay Box</t>
  </si>
  <si>
    <t>Poured Concrete base for Signal Relay Box/Battery Well</t>
  </si>
  <si>
    <t>SUD.901</t>
  </si>
  <si>
    <t>Whistle Post</t>
  </si>
  <si>
    <t>SUD.282</t>
  </si>
  <si>
    <t>Section Tool House</t>
  </si>
  <si>
    <t>Concrete base for Auto Highway Flashers</t>
  </si>
  <si>
    <t>Signal Relay Box (mast only)</t>
  </si>
  <si>
    <t>Concrete Bases for Highway Signal</t>
  </si>
  <si>
    <t>Concrete Sign Post</t>
  </si>
  <si>
    <t>SUD.396</t>
  </si>
  <si>
    <t>South Sudbury Station</t>
  </si>
  <si>
    <t>3 Switch Stands</t>
  </si>
  <si>
    <t>Concrete bases &amp; steel posts for Signal/Electrical boxes (5)</t>
  </si>
  <si>
    <t>Diamond junction with Framingham &amp; Lowell RR</t>
  </si>
  <si>
    <t>Wood whistle/stop sign post</t>
  </si>
  <si>
    <t>Wood Post</t>
  </si>
  <si>
    <t>Tall Concrete Sign Post</t>
  </si>
  <si>
    <t>Crossing Sign Base</t>
  </si>
  <si>
    <t>Distant Approach Interlocking Signal #M208</t>
  </si>
  <si>
    <t>Battery Well for Interlocking Signal #M208</t>
  </si>
  <si>
    <t>Milepost B21 N83</t>
  </si>
  <si>
    <t>Wood Post North Side of ROW</t>
  </si>
  <si>
    <t>Auto Highway Flashers/Signal Relay Cabinet</t>
  </si>
  <si>
    <t>Wood Post, south side of ROW</t>
  </si>
  <si>
    <t>Milepost B22 N82</t>
  </si>
  <si>
    <t xml:space="preserve">Whistle Post </t>
  </si>
  <si>
    <t>SUD.900</t>
  </si>
  <si>
    <t>Culvert 129A</t>
  </si>
  <si>
    <t>East Sudbury Station Archaeological Site</t>
  </si>
  <si>
    <t>Section Tool House Archaeological Site</t>
  </si>
  <si>
    <t>South Sudbury Station Archaeological Site</t>
  </si>
  <si>
    <t>Wayside Inn Archaeological Site</t>
  </si>
  <si>
    <t>Culvert 126C</t>
  </si>
  <si>
    <t>Throughout</t>
  </si>
  <si>
    <t>Remove</t>
  </si>
  <si>
    <t>Avoid</t>
  </si>
  <si>
    <t>Clear out sediment</t>
  </si>
  <si>
    <t>Feature</t>
  </si>
  <si>
    <t xml:space="preserve">Protect with geotextile fabric &amp; fill. </t>
  </si>
  <si>
    <t>Avoid; if not possible, remove and reset.</t>
  </si>
  <si>
    <t>Remove &amp; reset</t>
  </si>
  <si>
    <t>Proposed Action</t>
  </si>
  <si>
    <t>Extend</t>
  </si>
  <si>
    <t>Replace</t>
  </si>
  <si>
    <t>Rehab</t>
  </si>
  <si>
    <t>Avoid/R&amp;R</t>
  </si>
  <si>
    <t>R&amp;R</t>
  </si>
  <si>
    <t>Avoid &amp; protect</t>
  </si>
  <si>
    <t>Milepost N-85/B-19</t>
  </si>
  <si>
    <t>Concrete Base for Signal E2</t>
  </si>
  <si>
    <t>Outside limit of work</t>
  </si>
  <si>
    <t>Farm Crossing (2 concrete &amp; rebar posts)</t>
  </si>
  <si>
    <t>Ties</t>
  </si>
  <si>
    <t>Railrest</t>
  </si>
  <si>
    <t>Conduit Pipe Derail Switch</t>
  </si>
  <si>
    <t>Stone wall</t>
  </si>
  <si>
    <t>HUD.HA-9</t>
  </si>
  <si>
    <t>Culvert 129C</t>
  </si>
  <si>
    <t>Concrete base well</t>
  </si>
  <si>
    <t>Whistle post (S)</t>
  </si>
  <si>
    <t>Whistle post (N)</t>
  </si>
  <si>
    <t>Utility Pole</t>
  </si>
  <si>
    <t>Track Switch Stand with Electrical Box</t>
  </si>
  <si>
    <t>Concrete Box</t>
  </si>
  <si>
    <t>Bridge #130</t>
  </si>
  <si>
    <t>HUD.908</t>
  </si>
  <si>
    <t>HUD.HA-8</t>
  </si>
  <si>
    <t>Culvert 132A</t>
  </si>
  <si>
    <t>Througout</t>
  </si>
  <si>
    <t>Replace superstructure (no existing abutments)</t>
  </si>
  <si>
    <t xml:space="preserve">Remove tree on northeast corner; stabilize bank </t>
  </si>
  <si>
    <t>Telegraph Pole</t>
  </si>
  <si>
    <t>Avoid / R&amp;R</t>
  </si>
  <si>
    <t>Total</t>
  </si>
  <si>
    <t>* includes 2 archaeological sites</t>
  </si>
  <si>
    <t>Section post</t>
  </si>
  <si>
    <t>Gleasondale Station Archeological Site</t>
  </si>
  <si>
    <t>Ordway Station Archaeological Site</t>
  </si>
  <si>
    <t>SUD-HA-39</t>
  </si>
  <si>
    <t>SUD-HA-37</t>
  </si>
  <si>
    <t>18.39?</t>
  </si>
  <si>
    <t>19.28?</t>
  </si>
  <si>
    <t>22.?</t>
  </si>
  <si>
    <t xml:space="preserve">Replace superstructure (top two courses of stone abutments to be removed; other courses to remain). </t>
  </si>
  <si>
    <t>SUD-HA-26</t>
  </si>
  <si>
    <t>SUD-HA-38</t>
  </si>
  <si>
    <t>Cattle pass</t>
  </si>
  <si>
    <t>Upgrade bridge deck to support trail &amp; transmission line (removal of small portion of stone abutments on south side of both east and west abutments; other portions to remain )</t>
  </si>
  <si>
    <t>Remove rails and ties on top of cattle pass</t>
  </si>
  <si>
    <t>Electric switch box</t>
  </si>
  <si>
    <t>* including 4 archaeological sites, two resources included on Spies' inventory but were not located nor given MHC inventory numbers, and one new resource (electric switch box) that was identified recently by CHG/VHB.</t>
  </si>
  <si>
    <t>Newly identified contributing resource (not included on SUD.R inventory form)</t>
  </si>
  <si>
    <t>Contributing resources on SUD.R inventory form that were located by both SHC/Spies and Eversource/DCR</t>
  </si>
  <si>
    <t>Contributing resources on SUD.R inventory form that could not be located by SHC/Spies, but were located by Eversource/DCR</t>
  </si>
  <si>
    <t>Contributing resources on SUD.R inventory form that could not be located by SHC/Stacy Spies or Eversource/DCR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</si>
</sst>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/>
    <xf numFmtId="0" fontId="5" fillId="0" borderId="0" xfId="0" applyFont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Fill="1"/>
    <xf numFmtId="0" fontId="4" fillId="0" borderId="0" xfId="0" quotePrefix="1" applyFont="1" applyFill="1"/>
    <xf numFmtId="0" fontId="4" fillId="0" borderId="0" xfId="0" applyFont="1" applyFill="1" applyAlignment="1">
      <alignment wrapText="1"/>
    </xf>
    <xf numFmtId="2" fontId="4" fillId="0" borderId="0" xfId="0" applyNumberFormat="1" applyFont="1" applyFill="1"/>
    <xf numFmtId="0" fontId="4" fillId="3" borderId="0" xfId="0" applyFont="1" applyFill="1"/>
    <xf numFmtId="2" fontId="4" fillId="0" borderId="0" xfId="0" applyNumberFormat="1" applyFont="1"/>
    <xf numFmtId="2" fontId="4" fillId="2" borderId="0" xfId="0" applyNumberFormat="1" applyFont="1" applyFill="1"/>
    <xf numFmtId="2" fontId="4" fillId="3" borderId="0" xfId="0" applyNumberFormat="1" applyFont="1" applyFill="1"/>
    <xf numFmtId="0" fontId="6" fillId="0" borderId="0" xfId="0" quotePrefix="1" applyFont="1" applyFill="1"/>
  </cellXfs>
  <cellStyles count="1">
    <cellStyle name="Normal" xfId="0" builtinId="0"/>
  </cellStyles>
  <dxfs count="76"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DAD0-8968-441D-9B1D-5976D8201BEA}">
  <dimension ref="A1:J83"/>
  <sheetViews>
    <sheetView tabSelected="1" zoomScaleNormal="100" workbookViewId="0">
      <pane ySplit="1" topLeftCell="A62" activePane="bottomLeft" state="frozen"/>
      <selection pane="bottomLeft" activeCell="F74" sqref="F74"/>
    </sheetView>
  </sheetViews>
  <sheetFormatPr defaultRowHeight="14.5" x14ac:dyDescent="0.35"/>
  <cols>
    <col min="1" max="1" width="17.1796875" customWidth="1"/>
    <col min="2" max="2" width="32.36328125" style="5" customWidth="1"/>
    <col min="3" max="3" width="11.453125" style="1" customWidth="1"/>
    <col min="4" max="4" width="16.08984375" bestFit="1" customWidth="1"/>
    <col min="5" max="5" width="26.90625" customWidth="1"/>
    <col min="6" max="6" width="12.1796875" customWidth="1"/>
    <col min="10" max="10" width="50.81640625" customWidth="1"/>
  </cols>
  <sheetData>
    <row r="1" spans="1:10" x14ac:dyDescent="0.35">
      <c r="A1" s="23" t="s">
        <v>24</v>
      </c>
      <c r="B1" s="24" t="s">
        <v>129</v>
      </c>
      <c r="C1" s="25" t="s">
        <v>0</v>
      </c>
      <c r="D1" s="25" t="s">
        <v>133</v>
      </c>
      <c r="E1" s="25" t="s">
        <v>3</v>
      </c>
    </row>
    <row r="2" spans="1:10" x14ac:dyDescent="0.35">
      <c r="A2" s="23" t="s">
        <v>183</v>
      </c>
      <c r="B2" s="24"/>
      <c r="C2" s="25"/>
      <c r="D2" s="25"/>
      <c r="E2" s="25"/>
    </row>
    <row r="3" spans="1:10" x14ac:dyDescent="0.35">
      <c r="A3" s="23"/>
      <c r="B3" s="14" t="s">
        <v>181</v>
      </c>
      <c r="C3" s="7">
        <v>19.75</v>
      </c>
      <c r="D3" s="7" t="s">
        <v>138</v>
      </c>
      <c r="E3" s="7" t="s">
        <v>132</v>
      </c>
    </row>
    <row r="4" spans="1:10" x14ac:dyDescent="0.35">
      <c r="A4" s="23" t="s">
        <v>185</v>
      </c>
      <c r="B4" s="14"/>
      <c r="C4" s="7"/>
      <c r="D4" s="7"/>
      <c r="E4" s="7"/>
    </row>
    <row r="5" spans="1:10" s="8" customFormat="1" ht="29" x14ac:dyDescent="0.35">
      <c r="A5" s="26"/>
      <c r="B5" s="14" t="s">
        <v>143</v>
      </c>
      <c r="C5" s="7">
        <v>18.79</v>
      </c>
      <c r="D5" s="7" t="s">
        <v>127</v>
      </c>
      <c r="E5" s="7" t="s">
        <v>142</v>
      </c>
    </row>
    <row r="6" spans="1:10" ht="43.5" x14ac:dyDescent="0.35">
      <c r="A6" s="27"/>
      <c r="B6" s="28" t="s">
        <v>1</v>
      </c>
      <c r="C6" s="29">
        <v>18.73</v>
      </c>
      <c r="D6" s="30" t="s">
        <v>134</v>
      </c>
      <c r="E6" s="28" t="s">
        <v>5</v>
      </c>
      <c r="F6" s="6"/>
      <c r="H6" s="17" t="s">
        <v>126</v>
      </c>
      <c r="I6" s="11">
        <f>COUNTIF($D$5:$D$71,"Remove")</f>
        <v>2</v>
      </c>
    </row>
    <row r="7" spans="1:10" x14ac:dyDescent="0.35">
      <c r="A7" s="34" t="s">
        <v>184</v>
      </c>
      <c r="B7" s="28"/>
      <c r="C7" s="29"/>
      <c r="D7" s="26"/>
      <c r="E7" s="28"/>
      <c r="F7" s="6"/>
      <c r="H7" s="17"/>
      <c r="I7" s="11"/>
    </row>
    <row r="8" spans="1:10" x14ac:dyDescent="0.35">
      <c r="A8" s="26" t="s">
        <v>25</v>
      </c>
      <c r="B8" s="28" t="s">
        <v>85</v>
      </c>
      <c r="C8" s="31">
        <v>18.96</v>
      </c>
      <c r="D8" s="7" t="s">
        <v>127</v>
      </c>
      <c r="E8" s="14" t="s">
        <v>128</v>
      </c>
      <c r="F8" s="6"/>
      <c r="H8" s="17" t="s">
        <v>135</v>
      </c>
      <c r="I8" s="11">
        <f>COUNTIF($D$5:$D$71,"replace")</f>
        <v>2</v>
      </c>
    </row>
    <row r="9" spans="1:10" x14ac:dyDescent="0.35">
      <c r="A9" s="26" t="s">
        <v>26</v>
      </c>
      <c r="B9" s="28" t="s">
        <v>140</v>
      </c>
      <c r="C9" s="31">
        <v>19</v>
      </c>
      <c r="D9" s="7" t="s">
        <v>127</v>
      </c>
      <c r="E9" s="14" t="s">
        <v>142</v>
      </c>
      <c r="H9" s="17" t="s">
        <v>136</v>
      </c>
      <c r="I9" s="11">
        <f>COUNTIF($D$5:$D$71,"Rehab")</f>
        <v>1</v>
      </c>
    </row>
    <row r="10" spans="1:10" ht="43.5" x14ac:dyDescent="0.35">
      <c r="A10" s="26" t="s">
        <v>27</v>
      </c>
      <c r="B10" s="28" t="s">
        <v>2</v>
      </c>
      <c r="C10" s="29">
        <v>19.059999999999999</v>
      </c>
      <c r="D10" s="7" t="s">
        <v>127</v>
      </c>
      <c r="E10" s="28" t="s">
        <v>4</v>
      </c>
      <c r="F10" s="6"/>
      <c r="H10" s="17" t="s">
        <v>134</v>
      </c>
      <c r="I10" s="11">
        <f>COUNTIF($D$5:$D$71,"extend")</f>
        <v>1</v>
      </c>
    </row>
    <row r="11" spans="1:10" x14ac:dyDescent="0.35">
      <c r="A11" s="26" t="s">
        <v>28</v>
      </c>
      <c r="B11" s="28" t="s">
        <v>87</v>
      </c>
      <c r="C11" s="31">
        <v>19.21</v>
      </c>
      <c r="D11" s="32" t="s">
        <v>138</v>
      </c>
      <c r="E11" s="14" t="s">
        <v>132</v>
      </c>
      <c r="F11" s="6"/>
      <c r="H11" s="20" t="s">
        <v>127</v>
      </c>
      <c r="I11" s="21">
        <v>38</v>
      </c>
    </row>
    <row r="12" spans="1:10" ht="29" x14ac:dyDescent="0.35">
      <c r="A12" s="26" t="s">
        <v>29</v>
      </c>
      <c r="B12" s="28" t="s">
        <v>88</v>
      </c>
      <c r="C12" s="31">
        <v>19.22</v>
      </c>
      <c r="D12" s="7" t="s">
        <v>127</v>
      </c>
      <c r="E12" s="14" t="s">
        <v>142</v>
      </c>
      <c r="H12" s="18" t="s">
        <v>164</v>
      </c>
      <c r="I12" s="10">
        <f>COUNTIF($D$5:$D$71,"Avoid/R&amp;R")</f>
        <v>14</v>
      </c>
    </row>
    <row r="13" spans="1:10" s="2" customFormat="1" ht="29" x14ac:dyDescent="0.35">
      <c r="A13" s="26" t="s">
        <v>31</v>
      </c>
      <c r="B13" s="28" t="s">
        <v>90</v>
      </c>
      <c r="C13" s="31">
        <v>19.260000000000002</v>
      </c>
      <c r="D13" s="31" t="s">
        <v>137</v>
      </c>
      <c r="E13" s="14" t="s">
        <v>131</v>
      </c>
      <c r="F13" s="9"/>
      <c r="H13" s="19" t="s">
        <v>138</v>
      </c>
      <c r="I13" s="10">
        <f>COUNTIF($D$3:$D$71,"R&amp;R")</f>
        <v>13</v>
      </c>
    </row>
    <row r="14" spans="1:10" x14ac:dyDescent="0.35">
      <c r="A14" s="26" t="s">
        <v>30</v>
      </c>
      <c r="B14" s="28" t="s">
        <v>89</v>
      </c>
      <c r="C14" s="31">
        <v>19.260000000000002</v>
      </c>
      <c r="D14" s="32" t="s">
        <v>138</v>
      </c>
      <c r="E14" s="14" t="s">
        <v>132</v>
      </c>
      <c r="H14" s="16" t="s">
        <v>165</v>
      </c>
      <c r="I14">
        <f>SUM(I6:I13)</f>
        <v>71</v>
      </c>
      <c r="J14" t="s">
        <v>182</v>
      </c>
    </row>
    <row r="15" spans="1:10" x14ac:dyDescent="0.35">
      <c r="A15" s="26" t="s">
        <v>32</v>
      </c>
      <c r="B15" s="28" t="s">
        <v>91</v>
      </c>
      <c r="C15" s="31">
        <v>19.37</v>
      </c>
      <c r="D15" s="32" t="s">
        <v>138</v>
      </c>
      <c r="E15" s="14" t="s">
        <v>132</v>
      </c>
      <c r="F15" s="6"/>
    </row>
    <row r="16" spans="1:10" ht="58" x14ac:dyDescent="0.35">
      <c r="A16" s="26" t="s">
        <v>93</v>
      </c>
      <c r="B16" s="28" t="s">
        <v>6</v>
      </c>
      <c r="C16" s="29">
        <v>19.47</v>
      </c>
      <c r="D16" s="30" t="s">
        <v>135</v>
      </c>
      <c r="E16" s="28" t="s">
        <v>175</v>
      </c>
    </row>
    <row r="17" spans="1:5" ht="29" x14ac:dyDescent="0.35">
      <c r="A17" s="26" t="s">
        <v>33</v>
      </c>
      <c r="B17" s="28" t="s">
        <v>92</v>
      </c>
      <c r="C17" s="31">
        <v>19.600000000000001</v>
      </c>
      <c r="D17" s="15" t="s">
        <v>137</v>
      </c>
      <c r="E17" s="14" t="s">
        <v>131</v>
      </c>
    </row>
    <row r="18" spans="1:5" ht="43.5" x14ac:dyDescent="0.35">
      <c r="A18" s="26" t="s">
        <v>34</v>
      </c>
      <c r="B18" s="28" t="s">
        <v>7</v>
      </c>
      <c r="C18" s="29">
        <v>19.7</v>
      </c>
      <c r="D18" s="30" t="s">
        <v>135</v>
      </c>
      <c r="E18" s="28" t="s">
        <v>8</v>
      </c>
    </row>
    <row r="19" spans="1:5" s="2" customFormat="1" x14ac:dyDescent="0.35">
      <c r="A19" s="26" t="s">
        <v>35</v>
      </c>
      <c r="B19" s="28" t="s">
        <v>94</v>
      </c>
      <c r="C19" s="31">
        <v>19.73</v>
      </c>
      <c r="D19" s="7" t="s">
        <v>127</v>
      </c>
      <c r="E19" s="14" t="s">
        <v>142</v>
      </c>
    </row>
    <row r="20" spans="1:5" x14ac:dyDescent="0.35">
      <c r="A20" s="26" t="s">
        <v>95</v>
      </c>
      <c r="B20" s="28" t="s">
        <v>96</v>
      </c>
      <c r="C20" s="31">
        <v>19.75</v>
      </c>
      <c r="D20" s="7" t="s">
        <v>127</v>
      </c>
      <c r="E20" s="14" t="s">
        <v>142</v>
      </c>
    </row>
    <row r="21" spans="1:5" s="2" customFormat="1" ht="29" x14ac:dyDescent="0.35">
      <c r="A21" s="26" t="s">
        <v>36</v>
      </c>
      <c r="B21" s="28" t="s">
        <v>97</v>
      </c>
      <c r="C21" s="31">
        <v>19.760000000000002</v>
      </c>
      <c r="D21" s="7" t="s">
        <v>127</v>
      </c>
      <c r="E21" s="14" t="s">
        <v>142</v>
      </c>
    </row>
    <row r="22" spans="1:5" x14ac:dyDescent="0.35">
      <c r="A22" s="26" t="s">
        <v>38</v>
      </c>
      <c r="B22" s="28" t="s">
        <v>98</v>
      </c>
      <c r="C22" s="31">
        <v>19.760000000000002</v>
      </c>
      <c r="D22" s="7" t="s">
        <v>127</v>
      </c>
      <c r="E22" s="14" t="s">
        <v>142</v>
      </c>
    </row>
    <row r="23" spans="1:5" ht="29" x14ac:dyDescent="0.35">
      <c r="A23" s="26" t="s">
        <v>37</v>
      </c>
      <c r="B23" s="28" t="s">
        <v>97</v>
      </c>
      <c r="C23" s="31">
        <v>19.760000000000002</v>
      </c>
      <c r="D23" s="15" t="s">
        <v>137</v>
      </c>
      <c r="E23" s="14" t="s">
        <v>131</v>
      </c>
    </row>
    <row r="24" spans="1:5" x14ac:dyDescent="0.35">
      <c r="A24" s="26" t="s">
        <v>39</v>
      </c>
      <c r="B24" s="28" t="s">
        <v>9</v>
      </c>
      <c r="C24" s="31">
        <v>19.87</v>
      </c>
      <c r="D24" s="7" t="s">
        <v>127</v>
      </c>
      <c r="E24" s="14" t="s">
        <v>142</v>
      </c>
    </row>
    <row r="25" spans="1:5" x14ac:dyDescent="0.35">
      <c r="A25" s="26" t="s">
        <v>40</v>
      </c>
      <c r="B25" s="28" t="s">
        <v>99</v>
      </c>
      <c r="C25" s="31">
        <v>19.97</v>
      </c>
      <c r="D25" s="7" t="s">
        <v>127</v>
      </c>
      <c r="E25" s="14" t="s">
        <v>142</v>
      </c>
    </row>
    <row r="26" spans="1:5" ht="29" x14ac:dyDescent="0.35">
      <c r="A26" s="26" t="s">
        <v>41</v>
      </c>
      <c r="B26" s="28" t="s">
        <v>100</v>
      </c>
      <c r="C26" s="31">
        <v>19.98</v>
      </c>
      <c r="D26" s="15" t="s">
        <v>137</v>
      </c>
      <c r="E26" s="14" t="s">
        <v>131</v>
      </c>
    </row>
    <row r="27" spans="1:5" x14ac:dyDescent="0.35">
      <c r="A27" s="26" t="s">
        <v>101</v>
      </c>
      <c r="B27" s="28" t="s">
        <v>102</v>
      </c>
      <c r="C27" s="31">
        <v>19.989999999999998</v>
      </c>
      <c r="D27" s="7" t="s">
        <v>127</v>
      </c>
      <c r="E27" s="14" t="s">
        <v>127</v>
      </c>
    </row>
    <row r="28" spans="1:5" ht="29" x14ac:dyDescent="0.35">
      <c r="A28" s="26" t="s">
        <v>43</v>
      </c>
      <c r="B28" s="28" t="s">
        <v>103</v>
      </c>
      <c r="C28" s="31">
        <v>20</v>
      </c>
      <c r="D28" s="15" t="s">
        <v>137</v>
      </c>
      <c r="E28" s="14" t="s">
        <v>131</v>
      </c>
    </row>
    <row r="29" spans="1:5" ht="29" x14ac:dyDescent="0.35">
      <c r="A29" s="26" t="s">
        <v>44</v>
      </c>
      <c r="B29" s="28" t="s">
        <v>104</v>
      </c>
      <c r="C29" s="31">
        <v>20</v>
      </c>
      <c r="D29" s="7" t="s">
        <v>138</v>
      </c>
      <c r="E29" s="14" t="s">
        <v>132</v>
      </c>
    </row>
    <row r="30" spans="1:5" x14ac:dyDescent="0.35">
      <c r="A30" s="26" t="s">
        <v>42</v>
      </c>
      <c r="B30" s="28" t="s">
        <v>0</v>
      </c>
      <c r="C30" s="31">
        <v>20</v>
      </c>
      <c r="D30" s="7" t="s">
        <v>138</v>
      </c>
      <c r="E30" s="14" t="s">
        <v>132</v>
      </c>
    </row>
    <row r="31" spans="1:5" ht="29" x14ac:dyDescent="0.35">
      <c r="A31" s="26" t="s">
        <v>45</v>
      </c>
      <c r="B31" s="28" t="s">
        <v>105</v>
      </c>
      <c r="C31" s="31">
        <v>20.02</v>
      </c>
      <c r="D31" s="7" t="s">
        <v>138</v>
      </c>
      <c r="E31" s="14" t="s">
        <v>132</v>
      </c>
    </row>
    <row r="32" spans="1:5" ht="29" x14ac:dyDescent="0.35">
      <c r="A32" s="26" t="s">
        <v>46</v>
      </c>
      <c r="B32" s="28" t="s">
        <v>106</v>
      </c>
      <c r="C32" s="31">
        <v>20.02</v>
      </c>
      <c r="D32" s="15" t="s">
        <v>137</v>
      </c>
      <c r="E32" s="14" t="s">
        <v>131</v>
      </c>
    </row>
    <row r="33" spans="1:6" ht="29" x14ac:dyDescent="0.35">
      <c r="A33" s="26" t="s">
        <v>48</v>
      </c>
      <c r="B33" s="28" t="s">
        <v>141</v>
      </c>
      <c r="C33" s="31">
        <v>20.07</v>
      </c>
      <c r="D33" s="7" t="s">
        <v>137</v>
      </c>
      <c r="E33" s="14" t="s">
        <v>131</v>
      </c>
    </row>
    <row r="34" spans="1:6" ht="29" x14ac:dyDescent="0.35">
      <c r="A34" s="26" t="s">
        <v>47</v>
      </c>
      <c r="B34" s="28" t="s">
        <v>91</v>
      </c>
      <c r="C34" s="31">
        <v>20.07</v>
      </c>
      <c r="D34" s="7" t="s">
        <v>137</v>
      </c>
      <c r="E34" s="14" t="s">
        <v>131</v>
      </c>
    </row>
    <row r="35" spans="1:6" ht="29" x14ac:dyDescent="0.35">
      <c r="A35" s="26" t="s">
        <v>49</v>
      </c>
      <c r="B35" s="28" t="s">
        <v>87</v>
      </c>
      <c r="C35" s="31">
        <v>20.09</v>
      </c>
      <c r="D35" s="7" t="s">
        <v>137</v>
      </c>
      <c r="E35" s="14" t="s">
        <v>131</v>
      </c>
    </row>
    <row r="36" spans="1:6" x14ac:dyDescent="0.35">
      <c r="A36" s="26" t="s">
        <v>50</v>
      </c>
      <c r="B36" s="28" t="s">
        <v>91</v>
      </c>
      <c r="C36" s="31">
        <v>20.13</v>
      </c>
      <c r="D36" s="7" t="s">
        <v>127</v>
      </c>
      <c r="E36" s="14" t="s">
        <v>142</v>
      </c>
    </row>
    <row r="37" spans="1:6" x14ac:dyDescent="0.35">
      <c r="A37" s="26" t="s">
        <v>51</v>
      </c>
      <c r="B37" s="28" t="s">
        <v>10</v>
      </c>
      <c r="C37" s="31">
        <v>20.14</v>
      </c>
      <c r="D37" s="7" t="s">
        <v>127</v>
      </c>
      <c r="E37" s="14" t="s">
        <v>142</v>
      </c>
    </row>
    <row r="38" spans="1:6" x14ac:dyDescent="0.35">
      <c r="A38" s="26" t="s">
        <v>52</v>
      </c>
      <c r="B38" s="28" t="s">
        <v>91</v>
      </c>
      <c r="C38" s="31">
        <v>20.34</v>
      </c>
      <c r="D38" s="15" t="s">
        <v>138</v>
      </c>
      <c r="E38" s="14" t="s">
        <v>132</v>
      </c>
    </row>
    <row r="39" spans="1:6" x14ac:dyDescent="0.35">
      <c r="A39" s="26" t="s">
        <v>53</v>
      </c>
      <c r="B39" s="28" t="s">
        <v>107</v>
      </c>
      <c r="C39" s="31">
        <v>20.34</v>
      </c>
      <c r="D39" s="7" t="s">
        <v>127</v>
      </c>
      <c r="E39" s="14" t="s">
        <v>142</v>
      </c>
    </row>
    <row r="40" spans="1:6" ht="29" x14ac:dyDescent="0.35">
      <c r="A40" s="26" t="s">
        <v>54</v>
      </c>
      <c r="B40" s="28" t="s">
        <v>108</v>
      </c>
      <c r="C40" s="31">
        <v>20.39</v>
      </c>
      <c r="D40" s="15" t="s">
        <v>137</v>
      </c>
      <c r="E40" s="14" t="s">
        <v>131</v>
      </c>
    </row>
    <row r="41" spans="1:6" x14ac:dyDescent="0.35">
      <c r="A41" s="26" t="s">
        <v>55</v>
      </c>
      <c r="B41" s="28" t="s">
        <v>11</v>
      </c>
      <c r="C41" s="31">
        <v>20.440000000000001</v>
      </c>
      <c r="D41" s="7" t="s">
        <v>127</v>
      </c>
      <c r="E41" s="14" t="s">
        <v>142</v>
      </c>
    </row>
    <row r="42" spans="1:6" ht="29" x14ac:dyDescent="0.35">
      <c r="A42" s="26" t="s">
        <v>56</v>
      </c>
      <c r="B42" s="28" t="s">
        <v>87</v>
      </c>
      <c r="C42" s="31">
        <v>20.55</v>
      </c>
      <c r="D42" s="7" t="s">
        <v>137</v>
      </c>
      <c r="E42" s="14" t="s">
        <v>131</v>
      </c>
      <c r="F42" s="6"/>
    </row>
    <row r="43" spans="1:6" x14ac:dyDescent="0.35">
      <c r="A43" s="26" t="s">
        <v>57</v>
      </c>
      <c r="B43" s="28" t="s">
        <v>91</v>
      </c>
      <c r="C43" s="31">
        <v>20.59</v>
      </c>
      <c r="D43" s="7" t="s">
        <v>138</v>
      </c>
      <c r="E43" s="14" t="s">
        <v>132</v>
      </c>
    </row>
    <row r="44" spans="1:6" ht="29" x14ac:dyDescent="0.35">
      <c r="A44" s="26" t="s">
        <v>58</v>
      </c>
      <c r="B44" s="28" t="s">
        <v>94</v>
      </c>
      <c r="C44" s="31">
        <v>20.63</v>
      </c>
      <c r="D44" s="7" t="s">
        <v>137</v>
      </c>
      <c r="E44" s="14" t="s">
        <v>131</v>
      </c>
    </row>
    <row r="45" spans="1:6" x14ac:dyDescent="0.35">
      <c r="A45" s="26" t="s">
        <v>59</v>
      </c>
      <c r="B45" s="28" t="s">
        <v>12</v>
      </c>
      <c r="C45" s="31">
        <v>20.75</v>
      </c>
      <c r="D45" s="7" t="s">
        <v>127</v>
      </c>
      <c r="E45" s="14" t="s">
        <v>142</v>
      </c>
    </row>
    <row r="46" spans="1:6" x14ac:dyDescent="0.35">
      <c r="A46" s="26" t="s">
        <v>61</v>
      </c>
      <c r="B46" s="28" t="s">
        <v>91</v>
      </c>
      <c r="C46" s="31">
        <v>20.79</v>
      </c>
      <c r="D46" s="7" t="s">
        <v>127</v>
      </c>
      <c r="E46" s="14" t="s">
        <v>142</v>
      </c>
    </row>
    <row r="47" spans="1:6" x14ac:dyDescent="0.35">
      <c r="A47" s="26" t="s">
        <v>60</v>
      </c>
      <c r="B47" s="28" t="s">
        <v>109</v>
      </c>
      <c r="C47" s="31">
        <v>20.79</v>
      </c>
      <c r="D47" s="7" t="s">
        <v>138</v>
      </c>
      <c r="E47" s="14" t="s">
        <v>132</v>
      </c>
    </row>
    <row r="48" spans="1:6" ht="29" x14ac:dyDescent="0.35">
      <c r="A48" s="26" t="s">
        <v>63</v>
      </c>
      <c r="B48" s="28" t="s">
        <v>111</v>
      </c>
      <c r="C48" s="31">
        <v>20.8</v>
      </c>
      <c r="D48" s="7" t="s">
        <v>137</v>
      </c>
      <c r="E48" s="14" t="s">
        <v>131</v>
      </c>
    </row>
    <row r="49" spans="1:6" ht="29" x14ac:dyDescent="0.35">
      <c r="A49" s="26" t="s">
        <v>62</v>
      </c>
      <c r="B49" s="28" t="s">
        <v>110</v>
      </c>
      <c r="C49" s="31">
        <v>20.8</v>
      </c>
      <c r="D49" s="7" t="s">
        <v>127</v>
      </c>
      <c r="E49" s="14" t="s">
        <v>142</v>
      </c>
    </row>
    <row r="50" spans="1:6" x14ac:dyDescent="0.35">
      <c r="A50" s="26" t="s">
        <v>64</v>
      </c>
      <c r="B50" s="28" t="s">
        <v>87</v>
      </c>
      <c r="C50" s="31">
        <v>20.98</v>
      </c>
      <c r="D50" s="7" t="s">
        <v>138</v>
      </c>
      <c r="E50" s="14"/>
    </row>
    <row r="51" spans="1:6" x14ac:dyDescent="0.35">
      <c r="A51" s="26" t="s">
        <v>65</v>
      </c>
      <c r="B51" s="28" t="s">
        <v>112</v>
      </c>
      <c r="C51" s="31">
        <v>21</v>
      </c>
      <c r="D51" s="7" t="s">
        <v>127</v>
      </c>
      <c r="E51" s="14" t="s">
        <v>142</v>
      </c>
    </row>
    <row r="52" spans="1:6" x14ac:dyDescent="0.35">
      <c r="A52" s="26" t="s">
        <v>66</v>
      </c>
      <c r="B52" s="28" t="s">
        <v>94</v>
      </c>
      <c r="C52" s="31">
        <v>21.13</v>
      </c>
      <c r="D52" s="7" t="s">
        <v>127</v>
      </c>
      <c r="E52" s="14" t="s">
        <v>142</v>
      </c>
    </row>
    <row r="53" spans="1:6" ht="29" x14ac:dyDescent="0.35">
      <c r="A53" s="26" t="s">
        <v>67</v>
      </c>
      <c r="B53" s="28" t="s">
        <v>91</v>
      </c>
      <c r="C53" s="31">
        <v>21.16</v>
      </c>
      <c r="D53" s="7" t="s">
        <v>137</v>
      </c>
      <c r="E53" s="14" t="s">
        <v>131</v>
      </c>
    </row>
    <row r="54" spans="1:6" x14ac:dyDescent="0.35">
      <c r="A54" s="26" t="s">
        <v>68</v>
      </c>
      <c r="B54" s="28" t="s">
        <v>13</v>
      </c>
      <c r="C54" s="31">
        <v>21.18</v>
      </c>
      <c r="D54" s="7" t="s">
        <v>127</v>
      </c>
      <c r="E54" s="14" t="s">
        <v>142</v>
      </c>
    </row>
    <row r="55" spans="1:6" x14ac:dyDescent="0.35">
      <c r="A55" s="26" t="s">
        <v>69</v>
      </c>
      <c r="B55" s="28" t="s">
        <v>113</v>
      </c>
      <c r="C55" s="31">
        <v>21.29</v>
      </c>
      <c r="D55" s="7" t="s">
        <v>138</v>
      </c>
      <c r="E55" s="14"/>
    </row>
    <row r="56" spans="1:6" ht="29" x14ac:dyDescent="0.35">
      <c r="A56" s="26" t="s">
        <v>70</v>
      </c>
      <c r="B56" s="28" t="s">
        <v>114</v>
      </c>
      <c r="C56" s="31">
        <v>21.35</v>
      </c>
      <c r="D56" s="7" t="s">
        <v>127</v>
      </c>
      <c r="E56" s="14" t="s">
        <v>142</v>
      </c>
    </row>
    <row r="57" spans="1:6" x14ac:dyDescent="0.35">
      <c r="A57" s="26" t="s">
        <v>71</v>
      </c>
      <c r="B57" s="28" t="s">
        <v>115</v>
      </c>
      <c r="C57" s="31">
        <v>21.36</v>
      </c>
      <c r="D57" s="7" t="s">
        <v>127</v>
      </c>
      <c r="E57" s="14" t="s">
        <v>142</v>
      </c>
    </row>
    <row r="58" spans="1:6" x14ac:dyDescent="0.35">
      <c r="A58" s="26" t="s">
        <v>72</v>
      </c>
      <c r="B58" s="28" t="s">
        <v>14</v>
      </c>
      <c r="C58" s="31">
        <v>21.4</v>
      </c>
      <c r="D58" s="7" t="s">
        <v>127</v>
      </c>
      <c r="E58" s="14" t="s">
        <v>142</v>
      </c>
    </row>
    <row r="59" spans="1:6" ht="43.5" x14ac:dyDescent="0.35">
      <c r="A59" s="26" t="s">
        <v>73</v>
      </c>
      <c r="B59" s="28" t="s">
        <v>15</v>
      </c>
      <c r="C59" s="31">
        <v>21.51</v>
      </c>
      <c r="D59" s="7" t="s">
        <v>127</v>
      </c>
      <c r="E59" s="14" t="s">
        <v>16</v>
      </c>
    </row>
    <row r="60" spans="1:6" x14ac:dyDescent="0.35">
      <c r="A60" s="26" t="s">
        <v>74</v>
      </c>
      <c r="B60" s="28" t="s">
        <v>17</v>
      </c>
      <c r="C60" s="31">
        <v>21.58</v>
      </c>
      <c r="D60" s="7" t="s">
        <v>127</v>
      </c>
      <c r="E60" s="14" t="s">
        <v>18</v>
      </c>
    </row>
    <row r="61" spans="1:6" x14ac:dyDescent="0.35">
      <c r="A61" s="26" t="s">
        <v>75</v>
      </c>
      <c r="B61" s="28" t="s">
        <v>94</v>
      </c>
      <c r="C61" s="31">
        <v>21.58</v>
      </c>
      <c r="D61" s="7" t="s">
        <v>127</v>
      </c>
      <c r="E61" s="14" t="s">
        <v>142</v>
      </c>
      <c r="F61" s="6"/>
    </row>
    <row r="62" spans="1:6" x14ac:dyDescent="0.35">
      <c r="A62" s="26" t="s">
        <v>76</v>
      </c>
      <c r="B62" s="28" t="s">
        <v>94</v>
      </c>
      <c r="C62" s="31">
        <v>21.66</v>
      </c>
      <c r="D62" s="7" t="s">
        <v>127</v>
      </c>
      <c r="E62" s="14" t="s">
        <v>142</v>
      </c>
    </row>
    <row r="63" spans="1:6" x14ac:dyDescent="0.35">
      <c r="A63" s="26" t="s">
        <v>77</v>
      </c>
      <c r="B63" s="28" t="s">
        <v>87</v>
      </c>
      <c r="C63" s="31">
        <v>21.94</v>
      </c>
      <c r="D63" s="7" t="s">
        <v>138</v>
      </c>
      <c r="E63" s="14"/>
    </row>
    <row r="64" spans="1:6" x14ac:dyDescent="0.35">
      <c r="A64" s="26" t="s">
        <v>78</v>
      </c>
      <c r="B64" s="28" t="s">
        <v>116</v>
      </c>
      <c r="C64" s="31">
        <v>22</v>
      </c>
      <c r="D64" s="7" t="s">
        <v>127</v>
      </c>
      <c r="E64" s="14" t="s">
        <v>142</v>
      </c>
    </row>
    <row r="65" spans="1:5" x14ac:dyDescent="0.35">
      <c r="A65" s="26" t="s">
        <v>79</v>
      </c>
      <c r="B65" s="28" t="s">
        <v>19</v>
      </c>
      <c r="C65" s="31">
        <v>22.05</v>
      </c>
      <c r="D65" s="7" t="s">
        <v>127</v>
      </c>
      <c r="E65" s="14" t="s">
        <v>142</v>
      </c>
    </row>
    <row r="66" spans="1:5" x14ac:dyDescent="0.35">
      <c r="A66" s="26" t="s">
        <v>80</v>
      </c>
      <c r="B66" s="28" t="s">
        <v>117</v>
      </c>
      <c r="C66" s="31">
        <v>22.19</v>
      </c>
      <c r="D66" s="7" t="s">
        <v>127</v>
      </c>
      <c r="E66" s="14" t="s">
        <v>142</v>
      </c>
    </row>
    <row r="67" spans="1:5" ht="101.5" x14ac:dyDescent="0.35">
      <c r="A67" s="26" t="s">
        <v>118</v>
      </c>
      <c r="B67" s="28" t="s">
        <v>20</v>
      </c>
      <c r="C67" s="31">
        <v>22.24</v>
      </c>
      <c r="D67" s="30" t="s">
        <v>136</v>
      </c>
      <c r="E67" s="14" t="s">
        <v>179</v>
      </c>
    </row>
    <row r="68" spans="1:5" x14ac:dyDescent="0.35">
      <c r="A68" s="26" t="s">
        <v>81</v>
      </c>
      <c r="B68" s="28" t="s">
        <v>119</v>
      </c>
      <c r="C68" s="31">
        <v>22.83</v>
      </c>
      <c r="D68" s="7" t="s">
        <v>127</v>
      </c>
      <c r="E68" s="14" t="s">
        <v>142</v>
      </c>
    </row>
    <row r="69" spans="1:5" x14ac:dyDescent="0.35">
      <c r="A69" s="26" t="s">
        <v>23</v>
      </c>
      <c r="B69" s="28" t="s">
        <v>84</v>
      </c>
      <c r="C69" s="31" t="s">
        <v>125</v>
      </c>
      <c r="D69" s="7" t="s">
        <v>127</v>
      </c>
      <c r="E69" s="14" t="s">
        <v>142</v>
      </c>
    </row>
    <row r="70" spans="1:5" x14ac:dyDescent="0.35">
      <c r="A70" s="26" t="s">
        <v>21</v>
      </c>
      <c r="B70" s="28" t="s">
        <v>82</v>
      </c>
      <c r="C70" s="31" t="s">
        <v>125</v>
      </c>
      <c r="D70" s="33" t="s">
        <v>126</v>
      </c>
      <c r="E70" s="14" t="s">
        <v>126</v>
      </c>
    </row>
    <row r="71" spans="1:5" x14ac:dyDescent="0.35">
      <c r="A71" s="26" t="s">
        <v>22</v>
      </c>
      <c r="B71" s="28" t="s">
        <v>83</v>
      </c>
      <c r="C71" s="31" t="s">
        <v>125</v>
      </c>
      <c r="D71" s="33" t="s">
        <v>126</v>
      </c>
      <c r="E71" s="14" t="s">
        <v>126</v>
      </c>
    </row>
    <row r="72" spans="1:5" ht="29" x14ac:dyDescent="0.35">
      <c r="A72" s="26" t="s">
        <v>170</v>
      </c>
      <c r="B72" s="28" t="s">
        <v>120</v>
      </c>
      <c r="C72" s="31">
        <v>18.84</v>
      </c>
      <c r="D72" s="7" t="s">
        <v>139</v>
      </c>
      <c r="E72" s="14" t="s">
        <v>130</v>
      </c>
    </row>
    <row r="73" spans="1:5" ht="29" x14ac:dyDescent="0.35">
      <c r="A73" s="26" t="s">
        <v>171</v>
      </c>
      <c r="B73" s="28" t="s">
        <v>121</v>
      </c>
      <c r="C73" s="31">
        <v>19.75</v>
      </c>
      <c r="D73" s="7" t="s">
        <v>139</v>
      </c>
      <c r="E73" s="14" t="s">
        <v>142</v>
      </c>
    </row>
    <row r="74" spans="1:5" ht="29" x14ac:dyDescent="0.35">
      <c r="A74" s="26" t="s">
        <v>176</v>
      </c>
      <c r="B74" s="28" t="s">
        <v>122</v>
      </c>
      <c r="C74" s="31">
        <v>19.989999999999998</v>
      </c>
      <c r="D74" s="7" t="s">
        <v>139</v>
      </c>
      <c r="E74" s="14" t="s">
        <v>142</v>
      </c>
    </row>
    <row r="75" spans="1:5" x14ac:dyDescent="0.35">
      <c r="A75" s="26" t="s">
        <v>177</v>
      </c>
      <c r="B75" s="28" t="s">
        <v>123</v>
      </c>
      <c r="C75" s="31">
        <v>21.9</v>
      </c>
      <c r="D75" s="7" t="s">
        <v>139</v>
      </c>
      <c r="E75" s="14" t="s">
        <v>142</v>
      </c>
    </row>
    <row r="76" spans="1:5" x14ac:dyDescent="0.35">
      <c r="A76" s="23" t="s">
        <v>186</v>
      </c>
      <c r="B76" s="14"/>
      <c r="C76" s="31"/>
      <c r="D76" s="7"/>
      <c r="E76" s="7"/>
    </row>
    <row r="77" spans="1:5" x14ac:dyDescent="0.35">
      <c r="A77" s="26" t="s">
        <v>86</v>
      </c>
      <c r="B77" s="14" t="s">
        <v>91</v>
      </c>
      <c r="C77" s="31" t="s">
        <v>172</v>
      </c>
      <c r="D77" s="7"/>
      <c r="E77" s="7"/>
    </row>
    <row r="78" spans="1:5" x14ac:dyDescent="0.35">
      <c r="A78" s="26" t="s">
        <v>86</v>
      </c>
      <c r="B78" s="14" t="s">
        <v>124</v>
      </c>
      <c r="C78" s="31" t="s">
        <v>173</v>
      </c>
      <c r="D78" s="7"/>
      <c r="E78" s="7"/>
    </row>
    <row r="79" spans="1:5" x14ac:dyDescent="0.35">
      <c r="A79" s="26" t="s">
        <v>86</v>
      </c>
      <c r="B79" s="14" t="s">
        <v>94</v>
      </c>
      <c r="C79" s="31" t="s">
        <v>174</v>
      </c>
      <c r="D79" s="7"/>
      <c r="E79" s="7"/>
    </row>
    <row r="80" spans="1:5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sortState xmlns:xlrd2="http://schemas.microsoft.com/office/spreadsheetml/2017/richdata2" ref="A6:E71">
    <sortCondition ref="C6:C71"/>
  </sortState>
  <phoneticPr fontId="2" type="noConversion"/>
  <conditionalFormatting sqref="D50:D51 D45:D48 D41:D43 D30:D31 D27 D21:D22 D24 D18 D1:D10 D14 D16 D12 D33:D37 D53:D55 D57:D60 D63:D65 D67:D1048576">
    <cfRule type="containsText" dxfId="75" priority="55" operator="containsText" text="R&amp;R">
      <formula>NOT(ISERROR(SEARCH("R&amp;R",D1)))</formula>
    </cfRule>
    <cfRule type="containsText" dxfId="74" priority="56" operator="containsText" text="Avoid/R&amp;R">
      <formula>NOT(ISERROR(SEARCH("Avoid/R&amp;R",D1)))</formula>
    </cfRule>
  </conditionalFormatting>
  <conditionalFormatting sqref="D49">
    <cfRule type="containsText" dxfId="73" priority="49" operator="containsText" text="R&amp;R">
      <formula>NOT(ISERROR(SEARCH("R&amp;R",D49)))</formula>
    </cfRule>
    <cfRule type="containsText" dxfId="72" priority="50" operator="containsText" text="Avoid/R&amp;R">
      <formula>NOT(ISERROR(SEARCH("Avoid/R&amp;R",D49)))</formula>
    </cfRule>
  </conditionalFormatting>
  <conditionalFormatting sqref="D39">
    <cfRule type="containsText" dxfId="71" priority="45" operator="containsText" text="R&amp;R">
      <formula>NOT(ISERROR(SEARCH("R&amp;R",D39)))</formula>
    </cfRule>
    <cfRule type="containsText" dxfId="70" priority="46" operator="containsText" text="Avoid/R&amp;R">
      <formula>NOT(ISERROR(SEARCH("Avoid/R&amp;R",D39)))</formula>
    </cfRule>
  </conditionalFormatting>
  <conditionalFormatting sqref="D38">
    <cfRule type="containsText" dxfId="69" priority="43" operator="containsText" text="R&amp;R">
      <formula>NOT(ISERROR(SEARCH("R&amp;R",D38)))</formula>
    </cfRule>
    <cfRule type="containsText" dxfId="68" priority="44" operator="containsText" text="Avoid/R&amp;R">
      <formula>NOT(ISERROR(SEARCH("Avoid/R&amp;R",D38)))</formula>
    </cfRule>
  </conditionalFormatting>
  <conditionalFormatting sqref="D29">
    <cfRule type="containsText" dxfId="67" priority="41" operator="containsText" text="R&amp;R">
      <formula>NOT(ISERROR(SEARCH("R&amp;R",D29)))</formula>
    </cfRule>
    <cfRule type="containsText" dxfId="66" priority="42" operator="containsText" text="Avoid/R&amp;R">
      <formula>NOT(ISERROR(SEARCH("Avoid/R&amp;R",D29)))</formula>
    </cfRule>
  </conditionalFormatting>
  <conditionalFormatting sqref="D26">
    <cfRule type="containsText" dxfId="65" priority="39" operator="containsText" text="R&amp;R">
      <formula>NOT(ISERROR(SEARCH("R&amp;R",D26)))</formula>
    </cfRule>
    <cfRule type="containsText" dxfId="64" priority="40" operator="containsText" text="Avoid/R&amp;R">
      <formula>NOT(ISERROR(SEARCH("Avoid/R&amp;R",D26)))</formula>
    </cfRule>
  </conditionalFormatting>
  <conditionalFormatting sqref="D20">
    <cfRule type="containsText" dxfId="63" priority="37" operator="containsText" text="R&amp;R">
      <formula>NOT(ISERROR(SEARCH("R&amp;R",D20)))</formula>
    </cfRule>
    <cfRule type="containsText" dxfId="62" priority="38" operator="containsText" text="Avoid/R&amp;R">
      <formula>NOT(ISERROR(SEARCH("Avoid/R&amp;R",D20)))</formula>
    </cfRule>
  </conditionalFormatting>
  <conditionalFormatting sqref="D19">
    <cfRule type="containsText" dxfId="61" priority="35" operator="containsText" text="R&amp;R">
      <formula>NOT(ISERROR(SEARCH("R&amp;R",D19)))</formula>
    </cfRule>
    <cfRule type="containsText" dxfId="60" priority="36" operator="containsText" text="Avoid/R&amp;R">
      <formula>NOT(ISERROR(SEARCH("Avoid/R&amp;R",D19)))</formula>
    </cfRule>
  </conditionalFormatting>
  <conditionalFormatting sqref="D23">
    <cfRule type="containsText" dxfId="59" priority="33" operator="containsText" text="R&amp;R">
      <formula>NOT(ISERROR(SEARCH("R&amp;R",D23)))</formula>
    </cfRule>
    <cfRule type="containsText" dxfId="58" priority="34" operator="containsText" text="Avoid/R&amp;R">
      <formula>NOT(ISERROR(SEARCH("Avoid/R&amp;R",D23)))</formula>
    </cfRule>
  </conditionalFormatting>
  <conditionalFormatting sqref="D17">
    <cfRule type="containsText" dxfId="57" priority="31" operator="containsText" text="R&amp;R">
      <formula>NOT(ISERROR(SEARCH("R&amp;R",D17)))</formula>
    </cfRule>
    <cfRule type="containsText" dxfId="56" priority="32" operator="containsText" text="Avoid/R&amp;R">
      <formula>NOT(ISERROR(SEARCH("Avoid/R&amp;R",D17)))</formula>
    </cfRule>
  </conditionalFormatting>
  <conditionalFormatting sqref="D13">
    <cfRule type="containsText" dxfId="55" priority="25" operator="containsText" text="R&amp;R">
      <formula>NOT(ISERROR(SEARCH("R&amp;R",D13)))</formula>
    </cfRule>
    <cfRule type="containsText" dxfId="54" priority="26" operator="containsText" text="Avoid/R&amp;R">
      <formula>NOT(ISERROR(SEARCH("Avoid/R&amp;R",D13)))</formula>
    </cfRule>
  </conditionalFormatting>
  <conditionalFormatting sqref="D15">
    <cfRule type="containsText" dxfId="53" priority="27" operator="containsText" text="R&amp;R">
      <formula>NOT(ISERROR(SEARCH("R&amp;R",D15)))</formula>
    </cfRule>
    <cfRule type="containsText" dxfId="52" priority="28" operator="containsText" text="Avoid/R&amp;R">
      <formula>NOT(ISERROR(SEARCH("Avoid/R&amp;R",D15)))</formula>
    </cfRule>
  </conditionalFormatting>
  <conditionalFormatting sqref="D11">
    <cfRule type="containsText" dxfId="51" priority="21" operator="containsText" text="R&amp;R">
      <formula>NOT(ISERROR(SEARCH("R&amp;R",D11)))</formula>
    </cfRule>
    <cfRule type="containsText" dxfId="50" priority="22" operator="containsText" text="Avoid/R&amp;R">
      <formula>NOT(ISERROR(SEARCH("Avoid/R&amp;R",D11)))</formula>
    </cfRule>
  </conditionalFormatting>
  <conditionalFormatting sqref="D25">
    <cfRule type="containsText" dxfId="49" priority="19" operator="containsText" text="R&amp;R">
      <formula>NOT(ISERROR(SEARCH("R&amp;R",D25)))</formula>
    </cfRule>
    <cfRule type="containsText" dxfId="48" priority="20" operator="containsText" text="Avoid/R&amp;R">
      <formula>NOT(ISERROR(SEARCH("Avoid/R&amp;R",D25)))</formula>
    </cfRule>
  </conditionalFormatting>
  <conditionalFormatting sqref="D28">
    <cfRule type="containsText" dxfId="47" priority="17" operator="containsText" text="R&amp;R">
      <formula>NOT(ISERROR(SEARCH("R&amp;R",D28)))</formula>
    </cfRule>
    <cfRule type="containsText" dxfId="46" priority="18" operator="containsText" text="Avoid/R&amp;R">
      <formula>NOT(ISERROR(SEARCH("Avoid/R&amp;R",D28)))</formula>
    </cfRule>
  </conditionalFormatting>
  <conditionalFormatting sqref="D32">
    <cfRule type="containsText" dxfId="45" priority="15" operator="containsText" text="R&amp;R">
      <formula>NOT(ISERROR(SEARCH("R&amp;R",D32)))</formula>
    </cfRule>
    <cfRule type="containsText" dxfId="44" priority="16" operator="containsText" text="Avoid/R&amp;R">
      <formula>NOT(ISERROR(SEARCH("Avoid/R&amp;R",D32)))</formula>
    </cfRule>
  </conditionalFormatting>
  <conditionalFormatting sqref="D40">
    <cfRule type="containsText" dxfId="43" priority="13" operator="containsText" text="R&amp;R">
      <formula>NOT(ISERROR(SEARCH("R&amp;R",D40)))</formula>
    </cfRule>
    <cfRule type="containsText" dxfId="42" priority="14" operator="containsText" text="Avoid/R&amp;R">
      <formula>NOT(ISERROR(SEARCH("Avoid/R&amp;R",D40)))</formula>
    </cfRule>
  </conditionalFormatting>
  <conditionalFormatting sqref="D44">
    <cfRule type="containsText" dxfId="41" priority="11" operator="containsText" text="R&amp;R">
      <formula>NOT(ISERROR(SEARCH("R&amp;R",D44)))</formula>
    </cfRule>
    <cfRule type="containsText" dxfId="40" priority="12" operator="containsText" text="Avoid/R&amp;R">
      <formula>NOT(ISERROR(SEARCH("Avoid/R&amp;R",D44)))</formula>
    </cfRule>
  </conditionalFormatting>
  <conditionalFormatting sqref="D52">
    <cfRule type="containsText" dxfId="39" priority="9" operator="containsText" text="R&amp;R">
      <formula>NOT(ISERROR(SEARCH("R&amp;R",D52)))</formula>
    </cfRule>
    <cfRule type="containsText" dxfId="38" priority="10" operator="containsText" text="Avoid/R&amp;R">
      <formula>NOT(ISERROR(SEARCH("Avoid/R&amp;R",D52)))</formula>
    </cfRule>
  </conditionalFormatting>
  <conditionalFormatting sqref="D56">
    <cfRule type="containsText" dxfId="37" priority="7" operator="containsText" text="R&amp;R">
      <formula>NOT(ISERROR(SEARCH("R&amp;R",D56)))</formula>
    </cfRule>
    <cfRule type="containsText" dxfId="36" priority="8" operator="containsText" text="Avoid/R&amp;R">
      <formula>NOT(ISERROR(SEARCH("Avoid/R&amp;R",D56)))</formula>
    </cfRule>
  </conditionalFormatting>
  <conditionalFormatting sqref="D61">
    <cfRule type="containsText" dxfId="35" priority="5" operator="containsText" text="R&amp;R">
      <formula>NOT(ISERROR(SEARCH("R&amp;R",D61)))</formula>
    </cfRule>
    <cfRule type="containsText" dxfId="34" priority="6" operator="containsText" text="Avoid/R&amp;R">
      <formula>NOT(ISERROR(SEARCH("Avoid/R&amp;R",D61)))</formula>
    </cfRule>
  </conditionalFormatting>
  <conditionalFormatting sqref="D62">
    <cfRule type="containsText" dxfId="33" priority="3" operator="containsText" text="R&amp;R">
      <formula>NOT(ISERROR(SEARCH("R&amp;R",D62)))</formula>
    </cfRule>
    <cfRule type="containsText" dxfId="32" priority="4" operator="containsText" text="Avoid/R&amp;R">
      <formula>NOT(ISERROR(SEARCH("Avoid/R&amp;R",D62)))</formula>
    </cfRule>
  </conditionalFormatting>
  <conditionalFormatting sqref="D66">
    <cfRule type="containsText" dxfId="31" priority="1" operator="containsText" text="R&amp;R">
      <formula>NOT(ISERROR(SEARCH("R&amp;R",D66)))</formula>
    </cfRule>
    <cfRule type="containsText" dxfId="30" priority="2" operator="containsText" text="Avoid/R&amp;R">
      <formula>NOT(ISERROR(SEARCH("Avoid/R&amp;R",D66)))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BB2A-288E-481B-89D3-CF690DE35B05}">
  <dimension ref="A1:J31"/>
  <sheetViews>
    <sheetView workbookViewId="0">
      <pane ySplit="1" topLeftCell="A2" activePane="bottomLeft" state="frozen"/>
      <selection pane="bottomLeft" activeCell="G20" sqref="G20"/>
    </sheetView>
  </sheetViews>
  <sheetFormatPr defaultRowHeight="14.5" x14ac:dyDescent="0.35"/>
  <cols>
    <col min="1" max="1" width="9.6328125" bestFit="1" customWidth="1"/>
    <col min="2" max="2" width="25.6328125" style="5" bestFit="1" customWidth="1"/>
    <col min="3" max="3" width="10.08984375" bestFit="1" customWidth="1"/>
    <col min="4" max="4" width="15.6328125" bestFit="1" customWidth="1"/>
    <col min="5" max="5" width="23.6328125" style="5" bestFit="1" customWidth="1"/>
  </cols>
  <sheetData>
    <row r="1" spans="1:10" s="5" customFormat="1" ht="29.25" customHeight="1" x14ac:dyDescent="0.35">
      <c r="A1" s="13" t="s">
        <v>24</v>
      </c>
      <c r="B1" s="3" t="s">
        <v>129</v>
      </c>
      <c r="C1" s="3" t="s">
        <v>0</v>
      </c>
      <c r="D1" s="3" t="s">
        <v>133</v>
      </c>
      <c r="E1" s="3" t="s">
        <v>3</v>
      </c>
    </row>
    <row r="2" spans="1:10" x14ac:dyDescent="0.35">
      <c r="A2" s="2"/>
      <c r="B2" s="5" t="s">
        <v>82</v>
      </c>
      <c r="C2" t="s">
        <v>160</v>
      </c>
      <c r="D2" s="12" t="s">
        <v>126</v>
      </c>
      <c r="E2" s="5" t="s">
        <v>126</v>
      </c>
    </row>
    <row r="3" spans="1:10" x14ac:dyDescent="0.35">
      <c r="A3" s="2"/>
      <c r="B3" s="5" t="s">
        <v>144</v>
      </c>
      <c r="C3" t="s">
        <v>160</v>
      </c>
      <c r="D3" s="12" t="s">
        <v>126</v>
      </c>
      <c r="E3" s="5" t="s">
        <v>126</v>
      </c>
      <c r="H3" s="17" t="s">
        <v>126</v>
      </c>
      <c r="I3" s="11">
        <f>COUNTIF($D$2:$D$68,"Remove")</f>
        <v>3</v>
      </c>
    </row>
    <row r="4" spans="1:10" x14ac:dyDescent="0.35">
      <c r="A4" s="2"/>
      <c r="B4" s="5" t="s">
        <v>163</v>
      </c>
      <c r="C4">
        <v>23.06</v>
      </c>
      <c r="D4" t="s">
        <v>127</v>
      </c>
      <c r="E4" s="5" t="s">
        <v>142</v>
      </c>
      <c r="H4" s="17" t="s">
        <v>135</v>
      </c>
      <c r="I4" s="11">
        <f>COUNTIF($D$2:$D$68,"replace")</f>
        <v>1</v>
      </c>
    </row>
    <row r="5" spans="1:10" x14ac:dyDescent="0.35">
      <c r="A5" s="2"/>
      <c r="B5" s="5" t="s">
        <v>0</v>
      </c>
      <c r="C5">
        <v>23</v>
      </c>
      <c r="D5" t="s">
        <v>127</v>
      </c>
      <c r="E5" s="5" t="s">
        <v>142</v>
      </c>
      <c r="H5" s="17" t="s">
        <v>136</v>
      </c>
      <c r="I5" s="11">
        <f>COUNTIF($D$2:$D$68,"Rehab")</f>
        <v>0</v>
      </c>
    </row>
    <row r="6" spans="1:10" x14ac:dyDescent="0.35">
      <c r="A6" s="2"/>
      <c r="B6" s="5" t="s">
        <v>145</v>
      </c>
      <c r="C6">
        <v>23.05</v>
      </c>
      <c r="D6" s="7" t="s">
        <v>138</v>
      </c>
      <c r="E6" s="5" t="s">
        <v>132</v>
      </c>
      <c r="H6" s="17" t="s">
        <v>134</v>
      </c>
      <c r="I6" s="11">
        <f>COUNTIF($D$2:$D$68,"extend")</f>
        <v>0</v>
      </c>
    </row>
    <row r="7" spans="1:10" x14ac:dyDescent="0.35">
      <c r="A7" s="2"/>
      <c r="B7" s="5" t="s">
        <v>146</v>
      </c>
      <c r="C7">
        <v>23.33</v>
      </c>
      <c r="D7" s="7" t="s">
        <v>138</v>
      </c>
      <c r="E7" s="5" t="s">
        <v>132</v>
      </c>
      <c r="H7" s="20" t="s">
        <v>127</v>
      </c>
      <c r="I7" s="21">
        <f>COUNTIF($D$2:$D$68,"Avoid")</f>
        <v>10</v>
      </c>
    </row>
    <row r="8" spans="1:10" ht="29" x14ac:dyDescent="0.35">
      <c r="A8" s="2"/>
      <c r="B8" s="5" t="s">
        <v>147</v>
      </c>
      <c r="C8">
        <v>23.95</v>
      </c>
      <c r="D8" s="12" t="s">
        <v>126</v>
      </c>
      <c r="E8" s="5" t="s">
        <v>126</v>
      </c>
      <c r="F8" s="6"/>
      <c r="H8" s="22" t="s">
        <v>139</v>
      </c>
      <c r="I8" s="21">
        <f>COUNTIF($D$2:$D$68,"Avoid &amp; protect")</f>
        <v>2</v>
      </c>
    </row>
    <row r="9" spans="1:10" ht="29" x14ac:dyDescent="0.35">
      <c r="A9" s="2"/>
      <c r="B9" s="5" t="s">
        <v>167</v>
      </c>
      <c r="C9">
        <v>24</v>
      </c>
      <c r="D9" s="7" t="s">
        <v>138</v>
      </c>
      <c r="E9" s="5" t="s">
        <v>132</v>
      </c>
      <c r="F9" s="6"/>
      <c r="H9" s="18" t="s">
        <v>164</v>
      </c>
      <c r="I9" s="10">
        <f>COUNTIF($D$2:$D$68,"Avoid/R&amp;R")</f>
        <v>3</v>
      </c>
    </row>
    <row r="10" spans="1:10" x14ac:dyDescent="0.35">
      <c r="A10" s="2"/>
      <c r="B10" s="5" t="s">
        <v>0</v>
      </c>
      <c r="C10">
        <v>24</v>
      </c>
      <c r="D10" t="s">
        <v>127</v>
      </c>
      <c r="E10" s="5" t="s">
        <v>142</v>
      </c>
      <c r="H10" s="19" t="s">
        <v>138</v>
      </c>
      <c r="I10" s="10">
        <f>COUNTIF($D$2:$D$68,"R&amp;R")</f>
        <v>9</v>
      </c>
    </row>
    <row r="11" spans="1:10" x14ac:dyDescent="0.35">
      <c r="A11" s="2"/>
      <c r="B11" s="5" t="s">
        <v>145</v>
      </c>
      <c r="C11">
        <v>24.09</v>
      </c>
      <c r="D11" s="7" t="s">
        <v>138</v>
      </c>
      <c r="E11" s="5" t="s">
        <v>132</v>
      </c>
      <c r="H11" s="16" t="s">
        <v>165</v>
      </c>
      <c r="I11">
        <f>SUM(I3:I10)</f>
        <v>28</v>
      </c>
      <c r="J11" t="s">
        <v>166</v>
      </c>
    </row>
    <row r="12" spans="1:10" ht="29" x14ac:dyDescent="0.35">
      <c r="A12" s="2" t="s">
        <v>148</v>
      </c>
      <c r="B12" s="5" t="s">
        <v>169</v>
      </c>
      <c r="C12">
        <v>24.1</v>
      </c>
      <c r="D12" t="s">
        <v>139</v>
      </c>
      <c r="E12" s="5" t="s">
        <v>142</v>
      </c>
    </row>
    <row r="13" spans="1:10" ht="29" x14ac:dyDescent="0.35">
      <c r="A13" s="2"/>
      <c r="B13" s="5" t="s">
        <v>149</v>
      </c>
      <c r="C13">
        <v>24.3</v>
      </c>
      <c r="D13" t="s">
        <v>127</v>
      </c>
      <c r="E13" s="5" t="s">
        <v>162</v>
      </c>
    </row>
    <row r="14" spans="1:10" x14ac:dyDescent="0.35">
      <c r="A14" s="2"/>
      <c r="B14" s="5" t="s">
        <v>150</v>
      </c>
      <c r="C14">
        <v>24.36</v>
      </c>
      <c r="D14" t="s">
        <v>127</v>
      </c>
      <c r="E14" s="5" t="s">
        <v>142</v>
      </c>
    </row>
    <row r="15" spans="1:10" x14ac:dyDescent="0.35">
      <c r="A15" s="2"/>
      <c r="B15" s="5" t="s">
        <v>151</v>
      </c>
      <c r="C15">
        <v>24.4</v>
      </c>
      <c r="D15" s="7" t="s">
        <v>138</v>
      </c>
      <c r="E15" s="5" t="s">
        <v>132</v>
      </c>
    </row>
    <row r="16" spans="1:10" x14ac:dyDescent="0.35">
      <c r="A16" s="2"/>
      <c r="B16" s="5" t="s">
        <v>152</v>
      </c>
      <c r="C16">
        <v>24.5</v>
      </c>
      <c r="D16" s="7" t="s">
        <v>138</v>
      </c>
      <c r="E16" s="5" t="s">
        <v>132</v>
      </c>
    </row>
    <row r="17" spans="1:6" x14ac:dyDescent="0.35">
      <c r="A17" s="2"/>
      <c r="B17" s="5" t="s">
        <v>107</v>
      </c>
      <c r="C17">
        <v>24.72</v>
      </c>
      <c r="D17" s="7" t="s">
        <v>138</v>
      </c>
      <c r="E17" s="5" t="s">
        <v>132</v>
      </c>
    </row>
    <row r="18" spans="1:6" x14ac:dyDescent="0.35">
      <c r="A18" s="2"/>
      <c r="B18" s="4" t="s">
        <v>153</v>
      </c>
      <c r="C18" s="2">
        <v>24.76</v>
      </c>
      <c r="D18" s="2" t="s">
        <v>127</v>
      </c>
      <c r="E18" s="4" t="s">
        <v>142</v>
      </c>
      <c r="F18" s="2"/>
    </row>
    <row r="19" spans="1:6" ht="29" x14ac:dyDescent="0.35">
      <c r="A19" s="2"/>
      <c r="B19" s="5" t="s">
        <v>107</v>
      </c>
      <c r="C19">
        <v>24.78</v>
      </c>
      <c r="D19" s="10" t="s">
        <v>137</v>
      </c>
      <c r="E19" s="5" t="s">
        <v>131</v>
      </c>
    </row>
    <row r="20" spans="1:6" ht="29" x14ac:dyDescent="0.35">
      <c r="A20" s="2"/>
      <c r="B20" s="5" t="s">
        <v>154</v>
      </c>
      <c r="C20">
        <v>24.8</v>
      </c>
      <c r="D20" s="10" t="s">
        <v>137</v>
      </c>
      <c r="E20" s="5" t="s">
        <v>131</v>
      </c>
    </row>
    <row r="21" spans="1:6" x14ac:dyDescent="0.35">
      <c r="A21" s="2"/>
      <c r="B21" s="5" t="s">
        <v>155</v>
      </c>
      <c r="C21">
        <v>24.89</v>
      </c>
      <c r="D21" s="7" t="s">
        <v>138</v>
      </c>
      <c r="E21" s="5" t="s">
        <v>132</v>
      </c>
    </row>
    <row r="22" spans="1:6" x14ac:dyDescent="0.35">
      <c r="A22" s="2"/>
      <c r="B22" s="5" t="s">
        <v>145</v>
      </c>
      <c r="C22">
        <v>25</v>
      </c>
      <c r="D22" s="7" t="s">
        <v>138</v>
      </c>
      <c r="E22" s="5" t="s">
        <v>132</v>
      </c>
    </row>
    <row r="23" spans="1:6" x14ac:dyDescent="0.35">
      <c r="A23" s="2"/>
      <c r="B23" s="5" t="s">
        <v>0</v>
      </c>
      <c r="C23">
        <v>25</v>
      </c>
      <c r="D23" t="s">
        <v>127</v>
      </c>
      <c r="E23" s="5" t="s">
        <v>142</v>
      </c>
    </row>
    <row r="24" spans="1:6" ht="29" x14ac:dyDescent="0.35">
      <c r="A24" s="2" t="s">
        <v>157</v>
      </c>
      <c r="B24" s="5" t="s">
        <v>156</v>
      </c>
      <c r="C24">
        <v>25.37</v>
      </c>
      <c r="D24" s="11" t="s">
        <v>135</v>
      </c>
      <c r="E24" s="5" t="s">
        <v>161</v>
      </c>
    </row>
    <row r="25" spans="1:6" ht="29" x14ac:dyDescent="0.35">
      <c r="A25" s="2" t="s">
        <v>158</v>
      </c>
      <c r="B25" s="5" t="s">
        <v>168</v>
      </c>
      <c r="C25">
        <v>25.64</v>
      </c>
      <c r="D25" t="s">
        <v>139</v>
      </c>
      <c r="E25" s="5" t="s">
        <v>130</v>
      </c>
    </row>
    <row r="26" spans="1:6" ht="29" x14ac:dyDescent="0.35">
      <c r="A26" s="2"/>
      <c r="B26" s="5" t="s">
        <v>178</v>
      </c>
      <c r="C26">
        <v>25.83</v>
      </c>
      <c r="D26" t="s">
        <v>127</v>
      </c>
      <c r="E26" s="5" t="s">
        <v>180</v>
      </c>
    </row>
    <row r="27" spans="1:6" ht="29" x14ac:dyDescent="0.35">
      <c r="A27" s="2"/>
      <c r="B27" s="5" t="s">
        <v>145</v>
      </c>
      <c r="C27">
        <v>26</v>
      </c>
      <c r="D27" s="10" t="s">
        <v>137</v>
      </c>
      <c r="E27" s="5" t="s">
        <v>131</v>
      </c>
    </row>
    <row r="28" spans="1:6" x14ac:dyDescent="0.35">
      <c r="A28" s="2"/>
      <c r="B28" s="5" t="s">
        <v>0</v>
      </c>
      <c r="C28">
        <v>26</v>
      </c>
      <c r="D28" t="s">
        <v>127</v>
      </c>
      <c r="E28" s="5" t="s">
        <v>142</v>
      </c>
    </row>
    <row r="29" spans="1:6" x14ac:dyDescent="0.35">
      <c r="A29" s="2"/>
      <c r="B29" s="5" t="s">
        <v>159</v>
      </c>
      <c r="C29">
        <v>26.12</v>
      </c>
      <c r="D29" t="s">
        <v>127</v>
      </c>
      <c r="E29" s="5" t="s">
        <v>142</v>
      </c>
    </row>
    <row r="30" spans="1:6" x14ac:dyDescent="0.35">
      <c r="A30" s="2"/>
    </row>
    <row r="31" spans="1:6" x14ac:dyDescent="0.35">
      <c r="A31" s="2"/>
    </row>
  </sheetData>
  <conditionalFormatting sqref="D1">
    <cfRule type="containsText" dxfId="29" priority="31" operator="containsText" text="R&amp;R">
      <formula>NOT(ISERROR(SEARCH("R&amp;R",D1)))</formula>
    </cfRule>
    <cfRule type="containsText" dxfId="28" priority="32" operator="containsText" text="Avoid/R&amp;R">
      <formula>NOT(ISERROR(SEARCH("Avoid/R&amp;R",D1)))</formula>
    </cfRule>
  </conditionalFormatting>
  <conditionalFormatting sqref="D2:D3">
    <cfRule type="containsText" dxfId="27" priority="3" operator="containsText" text="R&amp;R">
      <formula>NOT(ISERROR(SEARCH("R&amp;R",D2)))</formula>
    </cfRule>
    <cfRule type="containsText" dxfId="26" priority="4" operator="containsText" text="Avoid/R&amp;R">
      <formula>NOT(ISERROR(SEARCH("Avoid/R&amp;R",D2)))</formula>
    </cfRule>
  </conditionalFormatting>
  <conditionalFormatting sqref="D25">
    <cfRule type="containsText" dxfId="25" priority="27" operator="containsText" text="R&amp;R">
      <formula>NOT(ISERROR(SEARCH("R&amp;R",D25)))</formula>
    </cfRule>
    <cfRule type="containsText" dxfId="24" priority="28" operator="containsText" text="Avoid/R&amp;R">
      <formula>NOT(ISERROR(SEARCH("Avoid/R&amp;R",D25)))</formula>
    </cfRule>
  </conditionalFormatting>
  <conditionalFormatting sqref="D24">
    <cfRule type="containsText" dxfId="23" priority="25" operator="containsText" text="R&amp;R">
      <formula>NOT(ISERROR(SEARCH("R&amp;R",D24)))</formula>
    </cfRule>
    <cfRule type="containsText" dxfId="22" priority="26" operator="containsText" text="Avoid/R&amp;R">
      <formula>NOT(ISERROR(SEARCH("Avoid/R&amp;R",D24)))</formula>
    </cfRule>
  </conditionalFormatting>
  <conditionalFormatting sqref="D22">
    <cfRule type="containsText" dxfId="21" priority="23" operator="containsText" text="R&amp;R">
      <formula>NOT(ISERROR(SEARCH("R&amp;R",D22)))</formula>
    </cfRule>
    <cfRule type="containsText" dxfId="20" priority="24" operator="containsText" text="Avoid/R&amp;R">
      <formula>NOT(ISERROR(SEARCH("Avoid/R&amp;R",D22)))</formula>
    </cfRule>
  </conditionalFormatting>
  <conditionalFormatting sqref="D21">
    <cfRule type="containsText" dxfId="19" priority="21" operator="containsText" text="R&amp;R">
      <formula>NOT(ISERROR(SEARCH("R&amp;R",D21)))</formula>
    </cfRule>
    <cfRule type="containsText" dxfId="18" priority="22" operator="containsText" text="Avoid/R&amp;R">
      <formula>NOT(ISERROR(SEARCH("Avoid/R&amp;R",D21)))</formula>
    </cfRule>
  </conditionalFormatting>
  <conditionalFormatting sqref="D17">
    <cfRule type="containsText" dxfId="17" priority="19" operator="containsText" text="R&amp;R">
      <formula>NOT(ISERROR(SEARCH("R&amp;R",D17)))</formula>
    </cfRule>
    <cfRule type="containsText" dxfId="16" priority="20" operator="containsText" text="Avoid/R&amp;R">
      <formula>NOT(ISERROR(SEARCH("Avoid/R&amp;R",D17)))</formula>
    </cfRule>
  </conditionalFormatting>
  <conditionalFormatting sqref="D16">
    <cfRule type="containsText" dxfId="15" priority="17" operator="containsText" text="R&amp;R">
      <formula>NOT(ISERROR(SEARCH("R&amp;R",D16)))</formula>
    </cfRule>
    <cfRule type="containsText" dxfId="14" priority="18" operator="containsText" text="Avoid/R&amp;R">
      <formula>NOT(ISERROR(SEARCH("Avoid/R&amp;R",D16)))</formula>
    </cfRule>
  </conditionalFormatting>
  <conditionalFormatting sqref="D15">
    <cfRule type="containsText" dxfId="13" priority="15" operator="containsText" text="R&amp;R">
      <formula>NOT(ISERROR(SEARCH("R&amp;R",D15)))</formula>
    </cfRule>
    <cfRule type="containsText" dxfId="12" priority="16" operator="containsText" text="Avoid/R&amp;R">
      <formula>NOT(ISERROR(SEARCH("Avoid/R&amp;R",D15)))</formula>
    </cfRule>
  </conditionalFormatting>
  <conditionalFormatting sqref="D12">
    <cfRule type="containsText" dxfId="11" priority="13" operator="containsText" text="R&amp;R">
      <formula>NOT(ISERROR(SEARCH("R&amp;R",D12)))</formula>
    </cfRule>
    <cfRule type="containsText" dxfId="10" priority="14" operator="containsText" text="Avoid/R&amp;R">
      <formula>NOT(ISERROR(SEARCH("Avoid/R&amp;R",D12)))</formula>
    </cfRule>
  </conditionalFormatting>
  <conditionalFormatting sqref="D11">
    <cfRule type="containsText" dxfId="9" priority="11" operator="containsText" text="R&amp;R">
      <formula>NOT(ISERROR(SEARCH("R&amp;R",D11)))</formula>
    </cfRule>
    <cfRule type="containsText" dxfId="8" priority="12" operator="containsText" text="Avoid/R&amp;R">
      <formula>NOT(ISERROR(SEARCH("Avoid/R&amp;R",D11)))</formula>
    </cfRule>
  </conditionalFormatting>
  <conditionalFormatting sqref="D8">
    <cfRule type="containsText" dxfId="7" priority="9" operator="containsText" text="R&amp;R">
      <formula>NOT(ISERROR(SEARCH("R&amp;R",D8)))</formula>
    </cfRule>
    <cfRule type="containsText" dxfId="6" priority="10" operator="containsText" text="Avoid/R&amp;R">
      <formula>NOT(ISERROR(SEARCH("Avoid/R&amp;R",D8)))</formula>
    </cfRule>
  </conditionalFormatting>
  <conditionalFormatting sqref="D7">
    <cfRule type="containsText" dxfId="5" priority="7" operator="containsText" text="R&amp;R">
      <formula>NOT(ISERROR(SEARCH("R&amp;R",D7)))</formula>
    </cfRule>
    <cfRule type="containsText" dxfId="4" priority="8" operator="containsText" text="Avoid/R&amp;R">
      <formula>NOT(ISERROR(SEARCH("Avoid/R&amp;R",D7)))</formula>
    </cfRule>
  </conditionalFormatting>
  <conditionalFormatting sqref="D6">
    <cfRule type="containsText" dxfId="3" priority="5" operator="containsText" text="R&amp;R">
      <formula>NOT(ISERROR(SEARCH("R&amp;R",D6)))</formula>
    </cfRule>
    <cfRule type="containsText" dxfId="2" priority="6" operator="containsText" text="Avoid/R&amp;R">
      <formula>NOT(ISERROR(SEARCH("Avoid/R&amp;R",D6)))</formula>
    </cfRule>
  </conditionalFormatting>
  <conditionalFormatting sqref="D9">
    <cfRule type="containsText" dxfId="1" priority="1" operator="containsText" text="R&amp;R">
      <formula>NOT(ISERROR(SEARCH("R&amp;R",D9)))</formula>
    </cfRule>
    <cfRule type="containsText" dxfId="0" priority="2" operator="containsText" text="Avoid/R&amp;R">
      <formula>NOT(ISERROR(SEARCH("Avoid/R&amp;R",D9)))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Sudbury</vt:lpstr>
      <vt:lpstr>Hudson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Kimball</dc:creator>
  <cp:lastModifiedBy>Rainville, Katelyn M CIV USARMY CENAE (USA)</cp:lastModifiedBy>
  <dcterms:created xsi:type="dcterms:W3CDTF">2021-06-29T14:53:46Z</dcterms:created>
  <dcterms:modified xsi:type="dcterms:W3CDTF">2021-12-03T14:09:00Z</dcterms:modified>
</cp:coreProperties>
</file>