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mbined Facilities Department\Capital Planning\FY 18\"/>
    </mc:Choice>
  </mc:AlternateContent>
  <bookViews>
    <workbookView xWindow="0" yWindow="0" windowWidth="23040" windowHeight="9900"/>
  </bookViews>
  <sheets>
    <sheet name="FY16" sheetId="1" r:id="rId1"/>
    <sheet name="Sheet1" sheetId="3" r:id="rId2"/>
  </sheets>
  <definedNames>
    <definedName name="_xlnm._FilterDatabase" localSheetId="0" hidden="1">'FY16'!$A$5:$Z$163</definedName>
    <definedName name="_xlnm.Print_Area" localSheetId="0">'FY16'!$B$3:$AC$295</definedName>
    <definedName name="_xlnm.Print_Titles" localSheetId="0">'FY16'!$5:$5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95" i="1" l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AC162" i="1" l="1"/>
  <c r="AB162" i="1"/>
  <c r="AA162" i="1"/>
  <c r="S162" i="1" l="1"/>
  <c r="Q162" i="1" l="1"/>
  <c r="R162" i="1"/>
  <c r="N295" i="1" l="1"/>
  <c r="P295" i="1" l="1"/>
  <c r="O295" i="1"/>
  <c r="E118" i="1"/>
  <c r="E7" i="1" l="1"/>
  <c r="F87" i="1"/>
  <c r="V111" i="1"/>
  <c r="E86" i="1"/>
  <c r="E11" i="1"/>
  <c r="F11" i="1" s="1"/>
  <c r="F54" i="1"/>
  <c r="F53" i="1"/>
  <c r="F52" i="1"/>
  <c r="F51" i="1"/>
  <c r="F50" i="1"/>
  <c r="F49" i="1"/>
  <c r="F10" i="1"/>
  <c r="F48" i="1"/>
  <c r="F138" i="1"/>
  <c r="F137" i="1"/>
  <c r="F136" i="1"/>
  <c r="L162" i="1"/>
  <c r="L295" i="1" s="1"/>
  <c r="F67" i="1"/>
  <c r="F118" i="1"/>
  <c r="F85" i="1"/>
  <c r="F84" i="1"/>
  <c r="F83" i="1"/>
  <c r="F103" i="1"/>
  <c r="F102" i="1"/>
  <c r="F33" i="1"/>
  <c r="F82" i="1"/>
  <c r="F57" i="1"/>
  <c r="F81" i="1"/>
  <c r="F79" i="1"/>
  <c r="F78" i="1"/>
  <c r="F77" i="1"/>
  <c r="F76" i="1"/>
  <c r="F75" i="1"/>
  <c r="F14" i="1"/>
  <c r="F74" i="1"/>
  <c r="F47" i="1"/>
  <c r="F101" i="1"/>
  <c r="F34" i="1"/>
  <c r="F46" i="1"/>
  <c r="F45" i="1"/>
  <c r="F44" i="1"/>
  <c r="F43" i="1"/>
  <c r="F42" i="1"/>
  <c r="F100" i="1"/>
  <c r="F41" i="1"/>
  <c r="F40" i="1"/>
  <c r="F39" i="1"/>
  <c r="F28" i="1"/>
  <c r="F29" i="1"/>
  <c r="F135" i="1"/>
  <c r="F134" i="1"/>
  <c r="F133" i="1"/>
  <c r="F132" i="1"/>
  <c r="F117" i="1"/>
  <c r="F13" i="1"/>
  <c r="F131" i="1"/>
  <c r="F121" i="1"/>
  <c r="F130" i="1"/>
  <c r="F129" i="1"/>
  <c r="F128" i="1"/>
  <c r="F127" i="1"/>
  <c r="F99" i="1"/>
  <c r="F37" i="1" l="1"/>
  <c r="F36" i="1"/>
  <c r="F38" i="1"/>
  <c r="F7" i="1"/>
  <c r="F86" i="1"/>
  <c r="F30" i="1"/>
  <c r="X162" i="1"/>
  <c r="F126" i="1"/>
  <c r="F98" i="1"/>
  <c r="F124" i="1"/>
  <c r="E162" i="1"/>
  <c r="F123" i="1"/>
  <c r="Z162" i="1"/>
  <c r="F71" i="1"/>
  <c r="U162" i="1"/>
  <c r="F27" i="1"/>
  <c r="F116" i="1"/>
  <c r="Y162" i="1"/>
  <c r="F115" i="1"/>
  <c r="V162" i="1"/>
  <c r="T162" i="1"/>
  <c r="F31" i="1"/>
  <c r="W162" i="1"/>
  <c r="P162" i="1"/>
  <c r="F122" i="1"/>
  <c r="F162" i="1" l="1"/>
  <c r="M162" i="1"/>
  <c r="M295" i="1" s="1"/>
  <c r="N162" i="1"/>
  <c r="O162" i="1"/>
  <c r="K162" i="1" l="1"/>
  <c r="E163" i="1" s="1"/>
</calcChain>
</file>

<file path=xl/sharedStrings.xml><?xml version="1.0" encoding="utf-8"?>
<sst xmlns="http://schemas.openxmlformats.org/spreadsheetml/2006/main" count="1115" uniqueCount="490">
  <si>
    <t>Tracking ID</t>
  </si>
  <si>
    <t>Project Description</t>
  </si>
  <si>
    <t>5-YR Plan</t>
  </si>
  <si>
    <t>Department</t>
  </si>
  <si>
    <t>Total Cost (FY15-FY29)</t>
  </si>
  <si>
    <t>CK</t>
  </si>
  <si>
    <t>Building Name or Vehicle Unit #</t>
  </si>
  <si>
    <t>Project Type or Vehicle Type</t>
  </si>
  <si>
    <t>Strategic Plan Group</t>
  </si>
  <si>
    <t>Approved</t>
  </si>
  <si>
    <t>Start/Duration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</si>
  <si>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</si>
  <si>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</si>
  <si>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</si>
  <si>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</si>
  <si>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</si>
  <si>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</si>
  <si>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</si>
  <si>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</si>
  <si>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</si>
  <si>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>FY24</t>
  </si>
  <si>
    <t>FY25</t>
  </si>
  <si>
    <t>FY26</t>
  </si>
  <si>
    <t>FY27</t>
  </si>
  <si>
    <t>FY28</t>
  </si>
  <si>
    <t>FY29</t>
  </si>
  <si>
    <t>5087</t>
  </si>
  <si>
    <t>Facilities/SPS</t>
  </si>
  <si>
    <t>Facilities</t>
  </si>
  <si>
    <t>Curtis School</t>
  </si>
  <si>
    <t>Roof Repair/Replacement</t>
  </si>
  <si>
    <t>A</t>
  </si>
  <si>
    <t>FY21-FY30</t>
  </si>
  <si>
    <t>5089</t>
  </si>
  <si>
    <t>Haynes Roof Areas 5,6,7,9</t>
  </si>
  <si>
    <t>Haynes School</t>
  </si>
  <si>
    <t>Loring School Roof Replacement</t>
  </si>
  <si>
    <t>Loring School</t>
  </si>
  <si>
    <t>FY22-FY31</t>
  </si>
  <si>
    <t>5086</t>
  </si>
  <si>
    <t>Nixon Roof Areas 1,2,4,5,6</t>
  </si>
  <si>
    <t>Nixon School</t>
  </si>
  <si>
    <t>1003</t>
  </si>
  <si>
    <t>Facilities/Town buildings</t>
  </si>
  <si>
    <t>Fairbank</t>
  </si>
  <si>
    <t>New Building</t>
  </si>
  <si>
    <t>FY21-FY40</t>
  </si>
  <si>
    <t>1001</t>
  </si>
  <si>
    <t>Construct Police Station</t>
  </si>
  <si>
    <t>Selectmen</t>
  </si>
  <si>
    <t>Police Station</t>
  </si>
  <si>
    <t>FY16-FY35</t>
  </si>
  <si>
    <t>1002</t>
  </si>
  <si>
    <t>Town Offices</t>
  </si>
  <si>
    <t>FY20-FY39</t>
  </si>
  <si>
    <t>1010</t>
  </si>
  <si>
    <t>Town-wide Drainage Upgrade Project</t>
  </si>
  <si>
    <t>DPW</t>
  </si>
  <si>
    <t>Infrastructure</t>
  </si>
  <si>
    <t>7038</t>
  </si>
  <si>
    <t>LSRHS Roof Repair/Replacement</t>
  </si>
  <si>
    <t>Facilities-LS</t>
  </si>
  <si>
    <t>LSRHS</t>
  </si>
  <si>
    <t>FY25-FY34</t>
  </si>
  <si>
    <t>2005</t>
  </si>
  <si>
    <t>Sherman's Bridge Replacement</t>
  </si>
  <si>
    <t>Equipment</t>
  </si>
  <si>
    <t>6018</t>
  </si>
  <si>
    <t>Feeley Field Reconstruction</t>
  </si>
  <si>
    <t>Recreation</t>
  </si>
  <si>
    <t>Recreation Fields</t>
  </si>
  <si>
    <t>Rec Field Construct./Devel.</t>
  </si>
  <si>
    <t>5153</t>
  </si>
  <si>
    <t>Enterprises</t>
  </si>
  <si>
    <t>Renovation</t>
  </si>
  <si>
    <t>B</t>
  </si>
  <si>
    <t>Atkinson Pool Roof and Façade Improvements</t>
  </si>
  <si>
    <t>Pool</t>
  </si>
  <si>
    <t>Energy</t>
  </si>
  <si>
    <t>Curtis School RTU HVAC #7</t>
  </si>
  <si>
    <t>HVAC</t>
  </si>
  <si>
    <t>Curtis School RTU HVAC #8</t>
  </si>
  <si>
    <t>Curtis School RTU HVAC #9, #12</t>
  </si>
  <si>
    <t>New Energy Management System for Curtis</t>
  </si>
  <si>
    <t>Electrical Work</t>
  </si>
  <si>
    <t>Multiple Schools</t>
  </si>
  <si>
    <t>Flooring</t>
  </si>
  <si>
    <t>FY15-FY21</t>
  </si>
  <si>
    <t>School Phone Sys comp w/town (4 schools: Curtis, Noyes, Loring &amp; Haynes)</t>
  </si>
  <si>
    <t>SPS</t>
  </si>
  <si>
    <t>Technology Planning</t>
  </si>
  <si>
    <t>FY15-FY19</t>
  </si>
  <si>
    <t>5146</t>
  </si>
  <si>
    <t xml:space="preserve">Nixon Cafetorium Roof/windows and exterior doors </t>
  </si>
  <si>
    <t>repair/replacement</t>
  </si>
  <si>
    <t>5145</t>
  </si>
  <si>
    <t>renovation</t>
  </si>
  <si>
    <t>Window Replacement</t>
  </si>
  <si>
    <t>Nixon Fire Sprinkler</t>
  </si>
  <si>
    <t>Sprinkler</t>
  </si>
  <si>
    <t>Noyes Fire Sprinkler System</t>
  </si>
  <si>
    <t>Noyes School</t>
  </si>
  <si>
    <t>Fire Alarm/Sprinkler</t>
  </si>
  <si>
    <t>Generator Replacement - Noyes</t>
  </si>
  <si>
    <t>5157</t>
  </si>
  <si>
    <t>Underground Fuel Storage Replacement</t>
  </si>
  <si>
    <t>DPW Cold Storage Addition</t>
  </si>
  <si>
    <t>DPW Highway Garage Roof</t>
  </si>
  <si>
    <t>DPW Garage Floor Replacement</t>
  </si>
  <si>
    <t>Fairbank Center - Flat Roof</t>
  </si>
  <si>
    <t>Fairbank Window Replacement</t>
  </si>
  <si>
    <t>Fairbanks/Senior Center Fire Alarm/Sprinkler</t>
  </si>
  <si>
    <t>1011</t>
  </si>
  <si>
    <t>new addition</t>
  </si>
  <si>
    <t>Fire</t>
  </si>
  <si>
    <t>Fire HQ Roof</t>
  </si>
  <si>
    <t>Fire Headquarters</t>
  </si>
  <si>
    <t>Fire Station 3 Roof</t>
  </si>
  <si>
    <t>Fire Station 3</t>
  </si>
  <si>
    <t>Flynn</t>
  </si>
  <si>
    <t>Flynn Building HVAC</t>
  </si>
  <si>
    <t>Library</t>
  </si>
  <si>
    <t>New Energy Management System for Library</t>
  </si>
  <si>
    <t>Library Roof Replacement (areas 4 &amp; 5)</t>
  </si>
  <si>
    <t>Field Development (Davis, Featherland, Ti-Sales property)</t>
  </si>
  <si>
    <t>Rec Field Construct/Devel.</t>
  </si>
  <si>
    <t>Various</t>
  </si>
  <si>
    <t>ESCO (Energy Efficiency and Infrastructure Renewal)</t>
  </si>
  <si>
    <t>Boiler Building -Cold Storage Conversion</t>
  </si>
  <si>
    <t>FY18-FY19</t>
  </si>
  <si>
    <t>Generators (2)</t>
  </si>
  <si>
    <t>Elevators Replacement (2)</t>
  </si>
  <si>
    <t>Communication Clock System</t>
  </si>
  <si>
    <t>LSRHS Heat Pumps (319)</t>
  </si>
  <si>
    <t xml:space="preserve">Boiler Plant (2) </t>
  </si>
  <si>
    <t>Self Contained Breathing Apparatus (SCBA)</t>
  </si>
  <si>
    <t>Fire Equipment</t>
  </si>
  <si>
    <t>None</t>
  </si>
  <si>
    <t>Expand Fitness Area and Replace Equipment</t>
  </si>
  <si>
    <t>LS Equipment</t>
  </si>
  <si>
    <t>Equipment/Renovation</t>
  </si>
  <si>
    <t>Route 20 Intersections</t>
  </si>
  <si>
    <t>FY18-FY20</t>
  </si>
  <si>
    <t>Haskell Complex Redevelopment (FY20)</t>
  </si>
  <si>
    <t>Haskell Playground Upgrades (FY20)</t>
  </si>
  <si>
    <t>7042</t>
  </si>
  <si>
    <t>Replace Aging Computers and Servers</t>
  </si>
  <si>
    <t>Technology-LS</t>
  </si>
  <si>
    <t>Technology</t>
  </si>
  <si>
    <t>Upgrade Technology - Network Infrastructure and WiFi Capacity</t>
  </si>
  <si>
    <t>7045</t>
  </si>
  <si>
    <t>Scheduled Replacement of Laptops, Student Labs, and Servers</t>
  </si>
  <si>
    <t>SPS Technology Plan</t>
  </si>
  <si>
    <t>Technology-SPS</t>
  </si>
  <si>
    <t>FY16-FY20</t>
  </si>
  <si>
    <t>Technology-Town</t>
  </si>
  <si>
    <t>Town Hall</t>
  </si>
  <si>
    <t>Town Technology Plan</t>
  </si>
  <si>
    <t>Info Systems</t>
  </si>
  <si>
    <t>3092</t>
  </si>
  <si>
    <t>3091</t>
  </si>
  <si>
    <t>Transfer Sta</t>
  </si>
  <si>
    <t>L-1</t>
  </si>
  <si>
    <t>Parks &amp; Gnds</t>
  </si>
  <si>
    <t>PR-1</t>
  </si>
  <si>
    <t>PR-11</t>
  </si>
  <si>
    <t>2003 John Deere Tractor</t>
  </si>
  <si>
    <t>PR-15</t>
  </si>
  <si>
    <t>PR-2</t>
  </si>
  <si>
    <t>PR-3</t>
  </si>
  <si>
    <t>PR-4</t>
  </si>
  <si>
    <t xml:space="preserve">2010 John Deere Tractor </t>
  </si>
  <si>
    <t>PR-6</t>
  </si>
  <si>
    <t>A-1</t>
  </si>
  <si>
    <t>3060a</t>
  </si>
  <si>
    <t>Ambulance F2</t>
  </si>
  <si>
    <t>A-2</t>
  </si>
  <si>
    <t>Bucket Truck (Fire Dept.)</t>
  </si>
  <si>
    <t>B-1</t>
  </si>
  <si>
    <t>C-1</t>
  </si>
  <si>
    <t>C-2</t>
  </si>
  <si>
    <t>Car 3 (Fire Dept.)</t>
  </si>
  <si>
    <t>C-3</t>
  </si>
  <si>
    <t>E-1</t>
  </si>
  <si>
    <t xml:space="preserve">Fire Engine 2 </t>
  </si>
  <si>
    <t>E-2</t>
  </si>
  <si>
    <t>Fire Engine 3</t>
  </si>
  <si>
    <t>E-3</t>
  </si>
  <si>
    <t>Fire Engine 4</t>
  </si>
  <si>
    <t>E-4</t>
  </si>
  <si>
    <t>FT1</t>
  </si>
  <si>
    <t>FT2</t>
  </si>
  <si>
    <t>7001a</t>
  </si>
  <si>
    <t>7001b</t>
  </si>
  <si>
    <t>Athletic Van - 2009-Chevrolet Express Van- 15 Passenger</t>
  </si>
  <si>
    <t>LAV3</t>
  </si>
  <si>
    <t>7001c</t>
  </si>
  <si>
    <t>LAV4</t>
  </si>
  <si>
    <t>7001d</t>
  </si>
  <si>
    <t>Athletic Van - 2013 Chevrolet Express Van-15 Passenger</t>
  </si>
  <si>
    <t>LAV5</t>
  </si>
  <si>
    <t>7003a</t>
  </si>
  <si>
    <t>LB1</t>
  </si>
  <si>
    <t>7003b</t>
  </si>
  <si>
    <t>LB2</t>
  </si>
  <si>
    <t>LB4</t>
  </si>
  <si>
    <t>LS1</t>
  </si>
  <si>
    <t>3090</t>
  </si>
  <si>
    <t>5154</t>
  </si>
  <si>
    <t>3085</t>
  </si>
  <si>
    <t>3087</t>
  </si>
  <si>
    <t>ST1</t>
  </si>
  <si>
    <t>SV2</t>
  </si>
  <si>
    <t>5155</t>
  </si>
  <si>
    <t>D</t>
  </si>
  <si>
    <t>Curtis Univent for Room 148 Replacement</t>
  </si>
  <si>
    <t>Carding Mill House</t>
  </si>
  <si>
    <t>Carding Mill House Roof</t>
  </si>
  <si>
    <t>South Fire Station Roof</t>
  </si>
  <si>
    <t>Fire Station 2</t>
  </si>
  <si>
    <t>Flynn Building Roof Repair</t>
  </si>
  <si>
    <t>Hosmer House Roof</t>
  </si>
  <si>
    <t>Hosmer House</t>
  </si>
  <si>
    <t>Town Hall - Clerk's Bathroom</t>
  </si>
  <si>
    <t>Town Hall Bathrooms</t>
  </si>
  <si>
    <t>5092</t>
  </si>
  <si>
    <t>Various Building Improvements</t>
  </si>
  <si>
    <t>renovation/repair</t>
  </si>
  <si>
    <t>FY15-FY30</t>
  </si>
  <si>
    <t>7044</t>
  </si>
  <si>
    <t>5152</t>
  </si>
  <si>
    <t>2004R</t>
  </si>
  <si>
    <t>Town-wide Walkway Construction</t>
  </si>
  <si>
    <t>E</t>
  </si>
  <si>
    <t>FY15-FY20</t>
  </si>
  <si>
    <t>Curtis Middle School Roof Replacement</t>
  </si>
  <si>
    <t>Curtis School Septic Pumps</t>
  </si>
  <si>
    <t xml:space="preserve">Curtis School </t>
  </si>
  <si>
    <t>Haynes School Septic Pump</t>
  </si>
  <si>
    <t>Route 20 Sewer</t>
  </si>
  <si>
    <t>Ladder Truck</t>
  </si>
  <si>
    <t>6002</t>
  </si>
  <si>
    <t>Mass Central Rail Trail Phase 1</t>
  </si>
  <si>
    <t>Mass Central Rail Trail Phase 2</t>
  </si>
  <si>
    <t xml:space="preserve">Melone Redevelopment Study </t>
  </si>
  <si>
    <t>Nobscot Road/Union Ave Extension</t>
  </si>
  <si>
    <t>Noyes Wood Siding Replacement on Art Room</t>
  </si>
  <si>
    <t>Noyes Elevator Replacement</t>
  </si>
  <si>
    <t xml:space="preserve">Noyes Electrical Feeder and Remote Subpanel Replacement </t>
  </si>
  <si>
    <t xml:space="preserve">Traffic Lights at Nixon School Crossing </t>
  </si>
  <si>
    <t>Curtis Heating/Circulation Pumps and Motors</t>
  </si>
  <si>
    <t xml:space="preserve">Noyes Rooftop HVAC Replacement </t>
  </si>
  <si>
    <t xml:space="preserve">Noyes Envelope Repointing and Caulking </t>
  </si>
  <si>
    <t>Nixon Hot Water Heater Replacement</t>
  </si>
  <si>
    <t>Nixon Switchgear and Feeder Rewiring replacement</t>
  </si>
  <si>
    <t>School Maintenance Garage</t>
  </si>
  <si>
    <t>Haynes Rooftop HVAC Replacements</t>
  </si>
  <si>
    <t xml:space="preserve">School Security and Access Controls </t>
  </si>
  <si>
    <t>Fire Alarm System Upgrading</t>
  </si>
  <si>
    <t>Munis Software- Employee Self Service</t>
  </si>
  <si>
    <t>Finance</t>
  </si>
  <si>
    <t>Munis Software- Tyler Reporting Services</t>
  </si>
  <si>
    <t>Cardiac Monitor Replacement</t>
  </si>
  <si>
    <t>Radio Box Upgrades</t>
  </si>
  <si>
    <t>Feeley Tennis Courts</t>
  </si>
  <si>
    <t>Lighting Cutting Field</t>
  </si>
  <si>
    <t>Davis Field Development</t>
  </si>
  <si>
    <t>Fire HQ New Windows</t>
  </si>
  <si>
    <t>Fire HQ New Storage Building</t>
  </si>
  <si>
    <t>Replace Complete Radio System</t>
  </si>
  <si>
    <t>Haskell Pavilion Construction</t>
  </si>
  <si>
    <t>Improve Feeley Softball/Add Lighting</t>
  </si>
  <si>
    <t>Replace Cutting Turf Field</t>
  </si>
  <si>
    <t>Lighting Turf 1 and Turf 2</t>
  </si>
  <si>
    <t>Johnson Farm Purchase</t>
  </si>
  <si>
    <t>Purchase of Land 36 North Road</t>
  </si>
  <si>
    <t>Haynes Roof Areas 2,3,4,8,10</t>
  </si>
  <si>
    <t>Noyes Septic System Replacement</t>
  </si>
  <si>
    <t>CSX Rail Corridor Purchase</t>
  </si>
  <si>
    <t>LSRHS security upgrades</t>
  </si>
  <si>
    <t>Nixon School addition for SPS offices</t>
  </si>
  <si>
    <t>Fire HQ install tight tank</t>
  </si>
  <si>
    <t>Fire Station 2, install tight tanks</t>
  </si>
  <si>
    <t>Loring Parsonage Restoration-Museum</t>
  </si>
  <si>
    <t>Featherland tennis courts</t>
  </si>
  <si>
    <t>poured in place surfacing for playground at Haskell</t>
  </si>
  <si>
    <t xml:space="preserve">Family changing room at the pool/locker room renovations </t>
  </si>
  <si>
    <t>TOTAL ROLLING STOCK</t>
  </si>
  <si>
    <t>New Fairbank Community Center/Atkinson Pool Complex</t>
  </si>
  <si>
    <t>Town wide</t>
  </si>
  <si>
    <t>Other Town wide</t>
  </si>
  <si>
    <t>Fire Apparatus</t>
  </si>
  <si>
    <t>Parking Lot (asphalt, sealing)</t>
  </si>
  <si>
    <t>New Ambulance F3</t>
  </si>
  <si>
    <t>SPS/Facilities</t>
  </si>
  <si>
    <t>*2011 Chevrolet 6 Wheel Dump unit PR-2, leased in 2012</t>
  </si>
  <si>
    <t>FT3</t>
  </si>
  <si>
    <t>55-ACC</t>
  </si>
  <si>
    <t>56-ACC</t>
  </si>
  <si>
    <t>A-3</t>
  </si>
  <si>
    <t>TOTAL CAPITAL</t>
  </si>
  <si>
    <t>Fire Station  3 Rehab/Updates or reconstruction</t>
  </si>
  <si>
    <t>Fire Station 2  reconstruction</t>
  </si>
  <si>
    <t>Multi-Use Turf Fields</t>
  </si>
  <si>
    <t>Town Hall Renovations</t>
  </si>
  <si>
    <t>Library Roof Replacement (areas 2,3,6,7 and slate repairs)</t>
  </si>
  <si>
    <t>CPC</t>
  </si>
  <si>
    <t xml:space="preserve">Large Projects- above the expected annual capital </t>
  </si>
  <si>
    <t>*2008 International 6-Wheel Dump   unit 23</t>
  </si>
  <si>
    <t>*2008 International 4x4 Truck    unit 24</t>
  </si>
  <si>
    <t xml:space="preserve">2005 Komatsu Backhoe    unit 25 </t>
  </si>
  <si>
    <t>2009 Bobcat    unit 26</t>
  </si>
  <si>
    <t>*2007 Mack 10-Whl Dump Truck   unit 27</t>
  </si>
  <si>
    <t>2005 Multi-Purpose Holder    unit 46</t>
  </si>
  <si>
    <t>2004 Volvo L90E Loader    unit 48</t>
  </si>
  <si>
    <t>2004 Bandit Chipper  unit 49</t>
  </si>
  <si>
    <t>Building</t>
  </si>
  <si>
    <t>Schools classroom VCT Flooring Replacement</t>
  </si>
  <si>
    <t>Town and Schools  Carpet Replacement</t>
  </si>
  <si>
    <t>Emergency Generators at all schools</t>
  </si>
  <si>
    <t>Building Dept. Electric Vehicle</t>
  </si>
  <si>
    <t>Bruce Freeman Rail Trail Design/construction</t>
  </si>
  <si>
    <t>Various Exterior&amp;interior Door Repair/Replacement at all Schools</t>
  </si>
  <si>
    <t>School Rooftop HVAC Unit (Noyes and Loring)</t>
  </si>
  <si>
    <t>*2007 Mack 6-Whl Dump Truck            unit 3</t>
  </si>
  <si>
    <t>*2013 Freightliner 6-Whl Dump Truck - New in FY13  Unit 4</t>
  </si>
  <si>
    <t xml:space="preserve">*2008 Volvo 10 Wheel Dump Truck         unit 5 </t>
  </si>
  <si>
    <t>2009 John Deere 544K Loader         unit 8</t>
  </si>
  <si>
    <t>*2012 Freightliner 10-Wheel Dump          unit 10</t>
  </si>
  <si>
    <t xml:space="preserve">*2006 Mack 10-Wheel Dump                 unit 12 </t>
  </si>
  <si>
    <t xml:space="preserve">*2008 Chevy Silverado Flat Bed           unit 13 </t>
  </si>
  <si>
    <t xml:space="preserve">*2009 Chevy Pick-Up             unit 14 </t>
  </si>
  <si>
    <t>*2007 Mack 6 Wheel Dump Truck          unit 18</t>
  </si>
  <si>
    <t>*2011 Volvo 6 Wheel Dump Truck     unit 20</t>
  </si>
  <si>
    <t xml:space="preserve">2012 Prinoth Multi-Purpose Tractor            unit 21 </t>
  </si>
  <si>
    <t>2009 John Deere Backhoe/Loader         unit 22</t>
  </si>
  <si>
    <t>Red Highlighted are the Large Projects</t>
  </si>
  <si>
    <t>Blue Highlighted are CPC Projects</t>
  </si>
  <si>
    <t>Town and School Parking Lot(Loring and Fire Station)</t>
  </si>
  <si>
    <t>Flynn Bldg. - 2nd floor bathroom</t>
  </si>
  <si>
    <t>Town wide Facilities Planning/Design</t>
  </si>
  <si>
    <t>Curtis Water Heater</t>
  </si>
  <si>
    <t xml:space="preserve">Nixon Rooftop HVAC Replacement, library and Gym </t>
  </si>
  <si>
    <t>Noyes Fire Alarm System Replacement</t>
  </si>
  <si>
    <t>Loring Fire Alarm System upgrade</t>
  </si>
  <si>
    <t>Planning</t>
  </si>
  <si>
    <t>FY30</t>
  </si>
  <si>
    <t>FY31</t>
  </si>
  <si>
    <t>FY32</t>
  </si>
  <si>
    <t>5 YEAR CAPITAL PLAN</t>
  </si>
  <si>
    <t>15 YEAR CAPITAL PLAN</t>
  </si>
  <si>
    <t>PAST PROJECTS</t>
  </si>
  <si>
    <t>ROLLING STOCK</t>
  </si>
  <si>
    <t>T</t>
  </si>
  <si>
    <t>Town Hall Roof</t>
  </si>
  <si>
    <t>Loring  boiler control</t>
  </si>
  <si>
    <t>Curtis School A/C rooftop unit replacement</t>
  </si>
  <si>
    <t>Athletic Van - 2011-Chevrolet Express Van- 15 Passenger</t>
  </si>
  <si>
    <t xml:space="preserve">Student Services Van - 2013 Chevrolet Express Van -15 Passenger </t>
  </si>
  <si>
    <t>Athletic Van - 2014-Chevrolet Express Van- 15 Passenger</t>
  </si>
  <si>
    <t>Buildings &amp; Grounds 2010 Ford F350 Pickup Truck/sander</t>
  </si>
  <si>
    <t>Buildings &amp; Grounds -2012 Ford F350 Pickup Truck</t>
  </si>
  <si>
    <t>Buildings &amp; Grounds -2015 Ford F450 Dump Truck</t>
  </si>
  <si>
    <t>Purchase new work van for electrician</t>
  </si>
  <si>
    <t>1997 Bobcat 763H</t>
  </si>
  <si>
    <t>2016 Cam Tilt Trailer</t>
  </si>
  <si>
    <t>2006 Ford E-150 School Van</t>
  </si>
  <si>
    <t>2013 Big Tex Utility Trailer</t>
  </si>
  <si>
    <t>2001 Chevy 1-Ton Flatbed</t>
  </si>
  <si>
    <t>2002 Chevy 1 Ton Flatbed</t>
  </si>
  <si>
    <t>2014 Bravo Trailer</t>
  </si>
  <si>
    <t>2015 Cam Dump Trailer</t>
  </si>
  <si>
    <t>1998 Ford E-250 School Van HP</t>
  </si>
  <si>
    <t>2010 Kubota Tractor/Boom Flail Mower  unit 35</t>
  </si>
  <si>
    <t xml:space="preserve">Larger Vehicles </t>
  </si>
  <si>
    <t xml:space="preserve">Walk-in Refrigerators at Schools </t>
  </si>
  <si>
    <t>Town Clerk</t>
  </si>
  <si>
    <t>New Voting Boxes</t>
  </si>
  <si>
    <t>Gym 1 Bleachers</t>
  </si>
  <si>
    <t>Stadium Field Turf</t>
  </si>
  <si>
    <t>Waste Water Treatment Facility</t>
  </si>
  <si>
    <t>HVAC Controls/Heat Pumps</t>
  </si>
  <si>
    <t>Cooling Towers</t>
  </si>
  <si>
    <t>Cooling Towers/major maintenance</t>
  </si>
  <si>
    <t>Phone System upgrades</t>
  </si>
  <si>
    <t>Gym 4 Floor replacement</t>
  </si>
  <si>
    <t>60 inch Mower (currently 2007)</t>
  </si>
  <si>
    <t>72 inch Mower (currently 2013)</t>
  </si>
  <si>
    <t>Smith Co. Super Rake (currently 2016)</t>
  </si>
  <si>
    <t>Kubota Front End Loader (currently 2002)</t>
  </si>
  <si>
    <t>Aerila Fork Lift (currently 2004)</t>
  </si>
  <si>
    <t>Gehl Skid Steer (currently 2006)</t>
  </si>
  <si>
    <t xml:space="preserve">School Custodial Equipment </t>
  </si>
  <si>
    <t>School Custodial Equipment</t>
  </si>
  <si>
    <t>*2015 Chevy Pick Up             unit 17</t>
  </si>
  <si>
    <t>*2015 Chevy Silverado 1 Ton Unit 28</t>
  </si>
  <si>
    <t>*2015 Chevy Silverado - 1 Ton unit 38</t>
  </si>
  <si>
    <t>*2015 GM 2400 Utility Truck  unit 45</t>
  </si>
  <si>
    <t>10-foot Stainless Steel Sander (2015)</t>
  </si>
  <si>
    <t>11-foot Hydraulic Plow (2015)</t>
  </si>
  <si>
    <t>2015 Ambulance F1 (9 year cycle)</t>
  </si>
  <si>
    <t>2015 Fire Engine 1</t>
  </si>
  <si>
    <t>2016 Mack 10 Wheel Roll-Off (Transfer Stn)</t>
  </si>
  <si>
    <t>*2015 Chevy Six Wheel Pickup unit# PR-1</t>
  </si>
  <si>
    <t>*2016 Chevy 1-Ton Pick-Up Truck unit # PR-11</t>
  </si>
  <si>
    <t>*2016 Chevy One Ton Pick-Up Truck-unit # PR-4</t>
  </si>
  <si>
    <t>*2015 Chevrolet 1-Ton Pick-Up unit # PR-3</t>
  </si>
  <si>
    <t>GPS Survey Equipment</t>
  </si>
  <si>
    <t>GPS Surveying Equipment</t>
  </si>
  <si>
    <t xml:space="preserve">Engineering </t>
  </si>
  <si>
    <t>2001 Pickup Truck (Fire Dept.) Eng 8</t>
  </si>
  <si>
    <t>2005 Pickup Truck (Fire Dept.) Eng 7</t>
  </si>
  <si>
    <t>2008 Chevy 1-ton Pickup (Fire Dept.) M-1</t>
  </si>
  <si>
    <t>Car (Fire Dept.)</t>
  </si>
  <si>
    <t>New Breathing Air Compressor</t>
  </si>
  <si>
    <r>
      <t xml:space="preserve">To be presented at </t>
    </r>
    <r>
      <rPr>
        <b/>
        <sz val="11"/>
        <rFont val="Calibri"/>
        <family val="2"/>
        <scheme val="minor"/>
      </rPr>
      <t>October 2017</t>
    </r>
    <r>
      <rPr>
        <sz val="11"/>
        <rFont val="Calibri"/>
        <family val="2"/>
        <scheme val="minor"/>
      </rPr>
      <t xml:space="preserve"> Town Meeting</t>
    </r>
  </si>
  <si>
    <t>*2015 Chevy Silverado 3/4 Ton            unit 1</t>
  </si>
  <si>
    <t>*2015 Chevy Silverado Pick-Up            unit 2</t>
  </si>
  <si>
    <t xml:space="preserve"> 2015 Chevy Silverado 1 Ton           unit 7</t>
  </si>
  <si>
    <t>*2000 GMC - swap body   unit 36</t>
  </si>
  <si>
    <t>2009 M-B Tractor    unit 53</t>
  </si>
  <si>
    <t>New Excavator</t>
  </si>
  <si>
    <t>Schools Playgrounds (Haynes, Loring, Nixon, Noyes)</t>
  </si>
  <si>
    <t>Wayside Inn Preservation</t>
  </si>
  <si>
    <t>Salt Shed fabric covering</t>
  </si>
  <si>
    <t>*2006  Mack Ten Wheeler Dump Truck         unit 6</t>
  </si>
  <si>
    <t>*2016  6 Wheel Dump Truck         unit 9</t>
  </si>
  <si>
    <t>*2014 Mack Dump 6-Wheel (leased in fy14)     unit 11</t>
  </si>
  <si>
    <t>2014  Loader                     unit  15</t>
  </si>
  <si>
    <t xml:space="preserve">2014 John Deere Backhoe        unit 16 </t>
  </si>
  <si>
    <t>*2013 Chevy 1 Ton Dump Truck  Unit 29</t>
  </si>
  <si>
    <t>2014  Bandit Chipper  unit #31</t>
  </si>
  <si>
    <t>*2011 Chevy 1 Ton 6 Wheel Dump unit 37</t>
  </si>
  <si>
    <t>*2015 Chevy 1 Ton P/U    unit 40</t>
  </si>
  <si>
    <t xml:space="preserve">2016 case  Loader or Equivalent     unit 41 </t>
  </si>
  <si>
    <t>2010 Elgin Pelican Sweeper unit 54</t>
  </si>
  <si>
    <t>1987 Air compressor  Unit 32</t>
  </si>
  <si>
    <t>2005 4x4 pickup truck Unit #30</t>
  </si>
  <si>
    <t>*2004 Mack 6 Wheel Dump Truck  unit 44</t>
  </si>
  <si>
    <t>2016 Sidewalk Roller Unit # 42</t>
  </si>
  <si>
    <t>1990 cement mixer Unit #43</t>
  </si>
  <si>
    <t>2007 Mower attachment  Unit 47</t>
  </si>
  <si>
    <t>Sidewalk Paver unit # 50</t>
  </si>
  <si>
    <t>2005 traffic utility trailer   unit 52</t>
  </si>
  <si>
    <t>2002 air compressor  unit # 39</t>
  </si>
  <si>
    <t>2006 7-Passenger Van #2</t>
  </si>
  <si>
    <t>Town Hall Restoration-Design Funds</t>
  </si>
  <si>
    <t>Library Teen Space Renovation</t>
  </si>
  <si>
    <t>Library Teen Space Renovations</t>
  </si>
  <si>
    <t>2008 Air Compressor unit 51</t>
  </si>
  <si>
    <t>1999 Chevy One ton Diesel Truck w/ Lift gate &amp; Plow</t>
  </si>
  <si>
    <t>Hi-lighted in yellow-Town Mngrs. Operating Budget (413,190)</t>
  </si>
  <si>
    <t>Schools Cafeteria Kitchen Equipment</t>
  </si>
  <si>
    <t>Construct a zero entry warm water pool and spray ground</t>
  </si>
  <si>
    <t>Install a Spray ground at Haskell Field</t>
  </si>
  <si>
    <t>Cisco Meraki wireless infrastructure for the elementary schools</t>
  </si>
  <si>
    <t>New Dispatch Technology/equipment</t>
  </si>
  <si>
    <t>Police</t>
  </si>
  <si>
    <t>Consulting/Planning Services</t>
  </si>
  <si>
    <t>2015 Freightliner 6 Wheel Dump   unit 19</t>
  </si>
  <si>
    <t>2013 Prinoth sidewalk Tractor  unit 33 (141,000)</t>
  </si>
  <si>
    <t>2016 Freightliner   unit 34  (183,000)</t>
  </si>
  <si>
    <t xml:space="preserve">2017 purchase new  Loader  </t>
  </si>
  <si>
    <t>2011 Big Tex Utility Trailer PR5</t>
  </si>
  <si>
    <t>2014 Toro Groundmaster PR7</t>
  </si>
  <si>
    <t>2014 Big Tex Utility Trailer PR8</t>
  </si>
  <si>
    <t>2001 Giant-Vac Trailer PR10</t>
  </si>
  <si>
    <t>2014 Big Tex Trailer T4</t>
  </si>
  <si>
    <t>2016 CAM Utility Trailer T15</t>
  </si>
  <si>
    <t>Storage Container</t>
  </si>
  <si>
    <t>2007 Super Z Mower #1 (12,000)</t>
  </si>
  <si>
    <t>2011 Super Z Mower #3 (12,000)</t>
  </si>
  <si>
    <t>2007 Super Z Mower #2 (12,000)</t>
  </si>
  <si>
    <t>2012 Super Z Mower #4 (12,000)</t>
  </si>
  <si>
    <t>1989 Toro Sand Pro infield machine (22,000)</t>
  </si>
  <si>
    <t>2006 Toro Sand Pro infield machine (22,000)</t>
  </si>
  <si>
    <t>2009 Utility Trailer T1</t>
  </si>
  <si>
    <t>Ce</t>
  </si>
  <si>
    <t>Cemetery</t>
  </si>
  <si>
    <t>2012 Carma Utility Trailer T5</t>
  </si>
  <si>
    <t>2012 Kaufman Utility Trailer T6</t>
  </si>
  <si>
    <t>2016 CAM Utility Trailer T7</t>
  </si>
  <si>
    <t>2016 CAM Utility Trailer T9</t>
  </si>
  <si>
    <t>2002 CAM Utility Trailer T11</t>
  </si>
  <si>
    <t>2002 Big Utility Trailer T12</t>
  </si>
  <si>
    <t>2002 Giant Trailer T14</t>
  </si>
  <si>
    <t>Hot water heater</t>
  </si>
  <si>
    <t>Sand and refinish Gymnasium floor</t>
  </si>
  <si>
    <t xml:space="preserve">Painting Interior </t>
  </si>
  <si>
    <t>SPS and Town HVAC capital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</si>
</sst>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 tint="-0.249977111117893"/>
      <name val="Arial"/>
      <family val="2"/>
    </font>
    <font>
      <b/>
      <sz val="14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D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2" borderId="0" applyNumberFormat="0" applyBorder="0" applyAlignment="0" applyProtection="0"/>
  </cellStyleXfs>
  <cellXfs count="330">
    <xf numFmtId="0" fontId="0" fillId="0" borderId="0" xfId="0"/>
    <xf numFmtId="49" fontId="8" fillId="0" borderId="3" xfId="3" applyNumberFormat="1" applyFont="1" applyFill="1" applyBorder="1" applyAlignment="1">
      <alignment horizontal="center" vertical="center"/>
    </xf>
    <xf numFmtId="0" fontId="8" fillId="0" borderId="0" xfId="3" applyFont="1" applyFill="1"/>
    <xf numFmtId="164" fontId="8" fillId="0" borderId="0" xfId="1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/>
    </xf>
    <xf numFmtId="0" fontId="10" fillId="0" borderId="2" xfId="2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wrapText="1"/>
    </xf>
    <xf numFmtId="0" fontId="8" fillId="0" borderId="0" xfId="2" applyFont="1" applyFill="1"/>
    <xf numFmtId="49" fontId="8" fillId="0" borderId="3" xfId="2" applyNumberFormat="1" applyFont="1" applyFill="1" applyBorder="1" applyAlignment="1">
      <alignment horizontal="center" vertical="center"/>
    </xf>
    <xf numFmtId="0" fontId="4" fillId="0" borderId="0" xfId="0" applyFont="1"/>
    <xf numFmtId="0" fontId="8" fillId="0" borderId="0" xfId="2" applyFont="1" applyFill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 vertical="center"/>
    </xf>
    <xf numFmtId="0" fontId="8" fillId="0" borderId="0" xfId="2" applyFont="1" applyFill="1" applyBorder="1"/>
    <xf numFmtId="164" fontId="8" fillId="0" borderId="0" xfId="1" applyNumberFormat="1" applyFont="1" applyFill="1" applyBorder="1"/>
    <xf numFmtId="0" fontId="8" fillId="0" borderId="3" xfId="2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2" applyFont="1" applyFill="1" applyBorder="1" applyAlignment="1">
      <alignment wrapText="1"/>
    </xf>
    <xf numFmtId="164" fontId="8" fillId="0" borderId="0" xfId="1" applyNumberFormat="1" applyFont="1" applyFill="1" applyBorder="1" applyAlignment="1">
      <alignment horizontal="right"/>
    </xf>
    <xf numFmtId="164" fontId="9" fillId="0" borderId="0" xfId="1" applyNumberFormat="1" applyFont="1" applyFill="1"/>
    <xf numFmtId="164" fontId="8" fillId="0" borderId="0" xfId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vertical="center"/>
    </xf>
    <xf numFmtId="49" fontId="8" fillId="0" borderId="0" xfId="2" applyNumberFormat="1" applyFont="1" applyFill="1" applyAlignment="1">
      <alignment horizontal="center" vertical="center"/>
    </xf>
    <xf numFmtId="164" fontId="8" fillId="0" borderId="4" xfId="1" applyNumberFormat="1" applyFont="1" applyFill="1" applyBorder="1"/>
    <xf numFmtId="0" fontId="8" fillId="3" borderId="3" xfId="2" applyFont="1" applyFill="1" applyBorder="1" applyAlignment="1">
      <alignment horizontal="center" vertical="center"/>
    </xf>
    <xf numFmtId="0" fontId="8" fillId="3" borderId="0" xfId="2" applyFont="1" applyFill="1"/>
    <xf numFmtId="164" fontId="8" fillId="3" borderId="0" xfId="1" applyNumberFormat="1" applyFont="1" applyFill="1"/>
    <xf numFmtId="0" fontId="8" fillId="3" borderId="0" xfId="2" applyFont="1" applyFill="1" applyAlignment="1">
      <alignment horizontal="center"/>
    </xf>
    <xf numFmtId="0" fontId="8" fillId="3" borderId="0" xfId="2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2" applyFont="1" applyFill="1" applyBorder="1" applyAlignment="1">
      <alignment vertical="center"/>
    </xf>
    <xf numFmtId="0" fontId="8" fillId="0" borderId="5" xfId="2" applyFont="1" applyFill="1" applyBorder="1"/>
    <xf numFmtId="49" fontId="12" fillId="0" borderId="0" xfId="2" applyNumberFormat="1" applyFont="1" applyFill="1" applyAlignment="1">
      <alignment horizontal="center" vertical="center"/>
    </xf>
    <xf numFmtId="0" fontId="12" fillId="0" borderId="0" xfId="2" applyFont="1" applyFill="1"/>
    <xf numFmtId="0" fontId="13" fillId="0" borderId="0" xfId="0" applyFont="1"/>
    <xf numFmtId="0" fontId="12" fillId="0" borderId="0" xfId="2" applyFont="1" applyFill="1" applyAlignment="1">
      <alignment horizontal="center"/>
    </xf>
    <xf numFmtId="164" fontId="12" fillId="0" borderId="0" xfId="1" applyNumberFormat="1" applyFont="1" applyFill="1"/>
    <xf numFmtId="0" fontId="14" fillId="0" borderId="0" xfId="2" applyFont="1" applyFill="1" applyAlignment="1">
      <alignment horizontal="right"/>
    </xf>
    <xf numFmtId="0" fontId="3" fillId="0" borderId="0" xfId="0" applyFont="1"/>
    <xf numFmtId="0" fontId="10" fillId="0" borderId="0" xfId="2" applyFont="1" applyFill="1" applyAlignment="1">
      <alignment horizontal="right"/>
    </xf>
    <xf numFmtId="0" fontId="9" fillId="0" borderId="0" xfId="2" applyFont="1" applyFill="1"/>
    <xf numFmtId="0" fontId="9" fillId="0" borderId="0" xfId="2" applyFont="1" applyFill="1" applyBorder="1"/>
    <xf numFmtId="49" fontId="9" fillId="0" borderId="3" xfId="3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2" applyFont="1" applyFill="1" applyAlignment="1">
      <alignment horizontal="center"/>
    </xf>
    <xf numFmtId="164" fontId="9" fillId="0" borderId="0" xfId="3" applyNumberFormat="1" applyFont="1" applyFill="1"/>
    <xf numFmtId="0" fontId="9" fillId="0" borderId="0" xfId="3" applyFont="1" applyFill="1"/>
    <xf numFmtId="49" fontId="9" fillId="0" borderId="3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164" fontId="9" fillId="0" borderId="0" xfId="1" applyNumberFormat="1" applyFont="1" applyFill="1" applyBorder="1"/>
    <xf numFmtId="0" fontId="9" fillId="0" borderId="3" xfId="2" applyFont="1" applyFill="1" applyBorder="1" applyAlignment="1">
      <alignment horizontal="center"/>
    </xf>
    <xf numFmtId="164" fontId="15" fillId="0" borderId="0" xfId="1" applyNumberFormat="1" applyFont="1" applyFill="1"/>
    <xf numFmtId="0" fontId="15" fillId="0" borderId="0" xfId="2" applyFont="1" applyFill="1"/>
    <xf numFmtId="0" fontId="15" fillId="0" borderId="0" xfId="0" applyFont="1"/>
    <xf numFmtId="0" fontId="15" fillId="0" borderId="0" xfId="2" applyFont="1" applyFill="1" applyAlignment="1">
      <alignment horizontal="center"/>
    </xf>
    <xf numFmtId="0" fontId="15" fillId="0" borderId="0" xfId="2" applyFont="1" applyFill="1" applyBorder="1"/>
    <xf numFmtId="164" fontId="15" fillId="0" borderId="0" xfId="1" applyNumberFormat="1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49" fontId="15" fillId="0" borderId="3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/>
    </xf>
    <xf numFmtId="164" fontId="16" fillId="0" borderId="0" xfId="1" applyNumberFormat="1" applyFont="1" applyFill="1"/>
    <xf numFmtId="0" fontId="15" fillId="0" borderId="3" xfId="2" applyFont="1" applyFill="1" applyBorder="1" applyAlignment="1">
      <alignment horizontal="center"/>
    </xf>
    <xf numFmtId="0" fontId="9" fillId="0" borderId="0" xfId="3" applyFont="1" applyFill="1" applyAlignment="1">
      <alignment horizontal="center"/>
    </xf>
    <xf numFmtId="0" fontId="9" fillId="0" borderId="0" xfId="3" applyFont="1" applyFill="1" applyBorder="1" applyAlignment="1">
      <alignment horizontal="center"/>
    </xf>
    <xf numFmtId="49" fontId="16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/>
    <xf numFmtId="0" fontId="16" fillId="0" borderId="0" xfId="0" applyFont="1"/>
    <xf numFmtId="0" fontId="16" fillId="0" borderId="0" xfId="2" applyFont="1" applyFill="1" applyAlignment="1">
      <alignment horizontal="center"/>
    </xf>
    <xf numFmtId="164" fontId="16" fillId="0" borderId="0" xfId="1" applyNumberFormat="1" applyFont="1" applyFill="1" applyBorder="1"/>
    <xf numFmtId="0" fontId="16" fillId="0" borderId="0" xfId="2" applyFont="1" applyFill="1" applyBorder="1" applyAlignment="1">
      <alignment horizontal="center"/>
    </xf>
    <xf numFmtId="0" fontId="17" fillId="0" borderId="0" xfId="2" applyFont="1" applyFill="1"/>
    <xf numFmtId="49" fontId="18" fillId="0" borderId="0" xfId="2" applyNumberFormat="1" applyFont="1" applyFill="1" applyAlignment="1">
      <alignment horizontal="center" vertical="center"/>
    </xf>
    <xf numFmtId="0" fontId="18" fillId="0" borderId="0" xfId="2" applyFont="1" applyFill="1" applyBorder="1"/>
    <xf numFmtId="0" fontId="18" fillId="0" borderId="0" xfId="2" applyFont="1" applyFill="1"/>
    <xf numFmtId="0" fontId="18" fillId="0" borderId="0" xfId="2" applyFont="1" applyFill="1" applyAlignment="1">
      <alignment horizontal="center"/>
    </xf>
    <xf numFmtId="164" fontId="18" fillId="0" borderId="0" xfId="1" applyNumberFormat="1" applyFont="1" applyFill="1"/>
    <xf numFmtId="164" fontId="10" fillId="7" borderId="6" xfId="1" applyNumberFormat="1" applyFont="1" applyFill="1" applyBorder="1" applyAlignment="1">
      <alignment horizontal="center"/>
    </xf>
    <xf numFmtId="164" fontId="10" fillId="4" borderId="6" xfId="1" applyNumberFormat="1" applyFont="1" applyFill="1" applyBorder="1" applyAlignment="1">
      <alignment horizontal="center"/>
    </xf>
    <xf numFmtId="0" fontId="10" fillId="4" borderId="6" xfId="2" applyFont="1" applyFill="1" applyBorder="1" applyAlignment="1">
      <alignment horizontal="center"/>
    </xf>
    <xf numFmtId="164" fontId="8" fillId="7" borderId="6" xfId="1" applyNumberFormat="1" applyFont="1" applyFill="1" applyBorder="1"/>
    <xf numFmtId="164" fontId="8" fillId="4" borderId="6" xfId="1" applyNumberFormat="1" applyFont="1" applyFill="1" applyBorder="1"/>
    <xf numFmtId="0" fontId="8" fillId="4" borderId="6" xfId="2" applyFont="1" applyFill="1" applyBorder="1"/>
    <xf numFmtId="164" fontId="9" fillId="7" borderId="6" xfId="1" applyNumberFormat="1" applyFont="1" applyFill="1" applyBorder="1"/>
    <xf numFmtId="164" fontId="9" fillId="4" borderId="6" xfId="1" applyNumberFormat="1" applyFont="1" applyFill="1" applyBorder="1"/>
    <xf numFmtId="3" fontId="9" fillId="4" borderId="6" xfId="3" applyNumberFormat="1" applyFont="1" applyFill="1" applyBorder="1"/>
    <xf numFmtId="0" fontId="8" fillId="4" borderId="6" xfId="3" applyFont="1" applyFill="1" applyBorder="1"/>
    <xf numFmtId="3" fontId="8" fillId="4" borderId="6" xfId="3" applyNumberFormat="1" applyFont="1" applyFill="1" applyBorder="1"/>
    <xf numFmtId="0" fontId="15" fillId="4" borderId="6" xfId="2" applyFont="1" applyFill="1" applyBorder="1"/>
    <xf numFmtId="164" fontId="15" fillId="7" borderId="6" xfId="1" applyNumberFormat="1" applyFont="1" applyFill="1" applyBorder="1"/>
    <xf numFmtId="164" fontId="16" fillId="4" borderId="6" xfId="1" applyNumberFormat="1" applyFont="1" applyFill="1" applyBorder="1" applyAlignment="1">
      <alignment horizontal="center"/>
    </xf>
    <xf numFmtId="164" fontId="16" fillId="4" borderId="6" xfId="1" applyNumberFormat="1" applyFont="1" applyFill="1" applyBorder="1"/>
    <xf numFmtId="164" fontId="15" fillId="4" borderId="6" xfId="1" applyNumberFormat="1" applyFont="1" applyFill="1" applyBorder="1"/>
    <xf numFmtId="3" fontId="8" fillId="4" borderId="6" xfId="2" applyNumberFormat="1" applyFont="1" applyFill="1" applyBorder="1"/>
    <xf numFmtId="164" fontId="8" fillId="4" borderId="6" xfId="1" applyNumberFormat="1" applyFont="1" applyFill="1" applyBorder="1" applyAlignment="1">
      <alignment horizontal="center"/>
    </xf>
    <xf numFmtId="0" fontId="9" fillId="4" borderId="6" xfId="2" applyFont="1" applyFill="1" applyBorder="1"/>
    <xf numFmtId="164" fontId="15" fillId="4" borderId="6" xfId="1" applyNumberFormat="1" applyFont="1" applyFill="1" applyBorder="1" applyAlignment="1">
      <alignment horizontal="center"/>
    </xf>
    <xf numFmtId="0" fontId="8" fillId="7" borderId="6" xfId="2" applyFont="1" applyFill="1" applyBorder="1"/>
    <xf numFmtId="164" fontId="16" fillId="7" borderId="6" xfId="1" applyNumberFormat="1" applyFont="1" applyFill="1" applyBorder="1"/>
    <xf numFmtId="164" fontId="16" fillId="7" borderId="6" xfId="1" applyNumberFormat="1" applyFont="1" applyFill="1" applyBorder="1" applyAlignment="1">
      <alignment horizontal="center"/>
    </xf>
    <xf numFmtId="0" fontId="17" fillId="4" borderId="6" xfId="2" applyFont="1" applyFill="1" applyBorder="1"/>
    <xf numFmtId="0" fontId="10" fillId="4" borderId="6" xfId="2" applyFont="1" applyFill="1" applyBorder="1"/>
    <xf numFmtId="164" fontId="9" fillId="7" borderId="6" xfId="3" applyNumberFormat="1" applyFont="1" applyFill="1" applyBorder="1"/>
    <xf numFmtId="164" fontId="9" fillId="4" borderId="6" xfId="3" applyNumberFormat="1" applyFont="1" applyFill="1" applyBorder="1"/>
    <xf numFmtId="164" fontId="10" fillId="5" borderId="9" xfId="1" applyNumberFormat="1" applyFont="1" applyFill="1" applyBorder="1" applyAlignment="1">
      <alignment horizontal="center"/>
    </xf>
    <xf numFmtId="164" fontId="10" fillId="5" borderId="6" xfId="1" applyNumberFormat="1" applyFont="1" applyFill="1" applyBorder="1" applyAlignment="1">
      <alignment horizontal="center"/>
    </xf>
    <xf numFmtId="164" fontId="8" fillId="5" borderId="9" xfId="1" applyNumberFormat="1" applyFont="1" applyFill="1" applyBorder="1"/>
    <xf numFmtId="164" fontId="8" fillId="5" borderId="6" xfId="1" applyNumberFormat="1" applyFont="1" applyFill="1" applyBorder="1"/>
    <xf numFmtId="0" fontId="8" fillId="5" borderId="6" xfId="2" applyFont="1" applyFill="1" applyBorder="1"/>
    <xf numFmtId="164" fontId="9" fillId="5" borderId="9" xfId="1" applyNumberFormat="1" applyFont="1" applyFill="1" applyBorder="1"/>
    <xf numFmtId="164" fontId="9" fillId="5" borderId="6" xfId="1" applyNumberFormat="1" applyFont="1" applyFill="1" applyBorder="1"/>
    <xf numFmtId="0" fontId="9" fillId="5" borderId="6" xfId="3" applyFont="1" applyFill="1" applyBorder="1"/>
    <xf numFmtId="164" fontId="9" fillId="5" borderId="9" xfId="3" applyNumberFormat="1" applyFont="1" applyFill="1" applyBorder="1"/>
    <xf numFmtId="164" fontId="9" fillId="5" borderId="6" xfId="3" applyNumberFormat="1" applyFont="1" applyFill="1" applyBorder="1"/>
    <xf numFmtId="0" fontId="8" fillId="5" borderId="6" xfId="3" applyFont="1" applyFill="1" applyBorder="1"/>
    <xf numFmtId="164" fontId="8" fillId="5" borderId="9" xfId="3" applyNumberFormat="1" applyFont="1" applyFill="1" applyBorder="1"/>
    <xf numFmtId="164" fontId="8" fillId="5" borderId="6" xfId="3" applyNumberFormat="1" applyFont="1" applyFill="1" applyBorder="1"/>
    <xf numFmtId="164" fontId="4" fillId="5" borderId="9" xfId="1" applyNumberFormat="1" applyFont="1" applyFill="1" applyBorder="1"/>
    <xf numFmtId="164" fontId="4" fillId="5" borderId="6" xfId="1" applyNumberFormat="1" applyFont="1" applyFill="1" applyBorder="1"/>
    <xf numFmtId="0" fontId="15" fillId="5" borderId="6" xfId="2" applyFont="1" applyFill="1" applyBorder="1"/>
    <xf numFmtId="164" fontId="15" fillId="5" borderId="9" xfId="1" applyNumberFormat="1" applyFont="1" applyFill="1" applyBorder="1"/>
    <xf numFmtId="164" fontId="15" fillId="5" borderId="6" xfId="1" applyNumberFormat="1" applyFont="1" applyFill="1" applyBorder="1"/>
    <xf numFmtId="0" fontId="9" fillId="5" borderId="6" xfId="2" applyFont="1" applyFill="1" applyBorder="1"/>
    <xf numFmtId="164" fontId="8" fillId="5" borderId="9" xfId="1" applyNumberFormat="1" applyFont="1" applyFill="1" applyBorder="1" applyAlignment="1">
      <alignment horizontal="center"/>
    </xf>
    <xf numFmtId="164" fontId="8" fillId="5" borderId="6" xfId="1" applyNumberFormat="1" applyFont="1" applyFill="1" applyBorder="1" applyAlignment="1">
      <alignment horizontal="center"/>
    </xf>
    <xf numFmtId="164" fontId="16" fillId="5" borderId="9" xfId="1" applyNumberFormat="1" applyFont="1" applyFill="1" applyBorder="1"/>
    <xf numFmtId="164" fontId="16" fillId="5" borderId="6" xfId="1" applyNumberFormat="1" applyFont="1" applyFill="1" applyBorder="1"/>
    <xf numFmtId="0" fontId="17" fillId="5" borderId="6" xfId="2" applyFont="1" applyFill="1" applyBorder="1"/>
    <xf numFmtId="0" fontId="16" fillId="5" borderId="6" xfId="2" applyFont="1" applyFill="1" applyBorder="1"/>
    <xf numFmtId="164" fontId="8" fillId="9" borderId="6" xfId="1" applyNumberFormat="1" applyFont="1" applyFill="1" applyBorder="1"/>
    <xf numFmtId="0" fontId="8" fillId="9" borderId="6" xfId="2" applyFont="1" applyFill="1" applyBorder="1"/>
    <xf numFmtId="164" fontId="8" fillId="7" borderId="6" xfId="1" applyNumberFormat="1" applyFont="1" applyFill="1" applyBorder="1" applyAlignment="1">
      <alignment horizontal="right"/>
    </xf>
    <xf numFmtId="164" fontId="8" fillId="4" borderId="6" xfId="1" applyNumberFormat="1" applyFont="1" applyFill="1" applyBorder="1" applyAlignment="1">
      <alignment horizontal="right"/>
    </xf>
    <xf numFmtId="164" fontId="3" fillId="7" borderId="6" xfId="0" applyNumberFormat="1" applyFont="1" applyFill="1" applyBorder="1"/>
    <xf numFmtId="164" fontId="10" fillId="7" borderId="6" xfId="1" applyNumberFormat="1" applyFont="1" applyFill="1" applyBorder="1"/>
    <xf numFmtId="0" fontId="11" fillId="7" borderId="6" xfId="0" applyFont="1" applyFill="1" applyBorder="1"/>
    <xf numFmtId="3" fontId="2" fillId="4" borderId="6" xfId="0" applyNumberFormat="1" applyFont="1" applyFill="1" applyBorder="1"/>
    <xf numFmtId="0" fontId="11" fillId="4" borderId="6" xfId="0" applyFont="1" applyFill="1" applyBorder="1"/>
    <xf numFmtId="0" fontId="19" fillId="7" borderId="6" xfId="0" applyFont="1" applyFill="1" applyBorder="1"/>
    <xf numFmtId="164" fontId="19" fillId="7" borderId="6" xfId="0" applyNumberFormat="1" applyFont="1" applyFill="1" applyBorder="1"/>
    <xf numFmtId="164" fontId="18" fillId="4" borderId="6" xfId="1" applyNumberFormat="1" applyFont="1" applyFill="1" applyBorder="1"/>
    <xf numFmtId="0" fontId="19" fillId="4" borderId="6" xfId="0" applyFont="1" applyFill="1" applyBorder="1"/>
    <xf numFmtId="164" fontId="18" fillId="9" borderId="6" xfId="1" applyNumberFormat="1" applyFont="1" applyFill="1" applyBorder="1"/>
    <xf numFmtId="0" fontId="18" fillId="9" borderId="6" xfId="2" applyFont="1" applyFill="1" applyBorder="1"/>
    <xf numFmtId="164" fontId="12" fillId="7" borderId="6" xfId="1" applyNumberFormat="1" applyFont="1" applyFill="1" applyBorder="1"/>
    <xf numFmtId="164" fontId="12" fillId="4" borderId="6" xfId="1" applyNumberFormat="1" applyFont="1" applyFill="1" applyBorder="1"/>
    <xf numFmtId="0" fontId="20" fillId="0" borderId="0" xfId="2" applyFont="1" applyFill="1" applyAlignment="1">
      <alignment horizontal="center"/>
    </xf>
    <xf numFmtId="3" fontId="8" fillId="5" borderId="6" xfId="2" applyNumberFormat="1" applyFont="1" applyFill="1" applyBorder="1"/>
    <xf numFmtId="3" fontId="18" fillId="9" borderId="6" xfId="2" applyNumberFormat="1" applyFont="1" applyFill="1" applyBorder="1"/>
    <xf numFmtId="3" fontId="8" fillId="9" borderId="6" xfId="2" applyNumberFormat="1" applyFont="1" applyFill="1" applyBorder="1"/>
    <xf numFmtId="0" fontId="8" fillId="0" borderId="0" xfId="0" applyFont="1"/>
    <xf numFmtId="164" fontId="10" fillId="4" borderId="6" xfId="1" applyNumberFormat="1" applyFont="1" applyFill="1" applyBorder="1"/>
    <xf numFmtId="3" fontId="9" fillId="5" borderId="6" xfId="2" applyNumberFormat="1" applyFont="1" applyFill="1" applyBorder="1"/>
    <xf numFmtId="15" fontId="8" fillId="0" borderId="0" xfId="2" applyNumberFormat="1" applyFont="1" applyFill="1" applyAlignment="1">
      <alignment horizontal="center"/>
    </xf>
    <xf numFmtId="0" fontId="8" fillId="9" borderId="0" xfId="2" applyFont="1" applyFill="1"/>
    <xf numFmtId="0" fontId="22" fillId="0" borderId="0" xfId="2" applyFont="1" applyFill="1" applyBorder="1"/>
    <xf numFmtId="0" fontId="22" fillId="0" borderId="0" xfId="0" applyFont="1"/>
    <xf numFmtId="0" fontId="22" fillId="0" borderId="0" xfId="2" applyFont="1" applyFill="1" applyAlignment="1">
      <alignment horizontal="center"/>
    </xf>
    <xf numFmtId="164" fontId="22" fillId="0" borderId="0" xfId="1" applyNumberFormat="1" applyFont="1" applyFill="1" applyBorder="1" applyAlignment="1">
      <alignment horizontal="center"/>
    </xf>
    <xf numFmtId="164" fontId="22" fillId="0" borderId="0" xfId="1" applyNumberFormat="1" applyFont="1" applyFill="1"/>
    <xf numFmtId="0" fontId="22" fillId="0" borderId="0" xfId="2" applyFont="1" applyFill="1" applyBorder="1" applyAlignment="1">
      <alignment horizontal="center"/>
    </xf>
    <xf numFmtId="164" fontId="22" fillId="7" borderId="6" xfId="1" applyNumberFormat="1" applyFont="1" applyFill="1" applyBorder="1"/>
    <xf numFmtId="164" fontId="22" fillId="4" borderId="6" xfId="1" applyNumberFormat="1" applyFont="1" applyFill="1" applyBorder="1"/>
    <xf numFmtId="0" fontId="22" fillId="4" borderId="6" xfId="2" applyFont="1" applyFill="1" applyBorder="1"/>
    <xf numFmtId="164" fontId="22" fillId="5" borderId="9" xfId="1" applyNumberFormat="1" applyFont="1" applyFill="1" applyBorder="1"/>
    <xf numFmtId="164" fontId="22" fillId="5" borderId="6" xfId="1" applyNumberFormat="1" applyFont="1" applyFill="1" applyBorder="1"/>
    <xf numFmtId="0" fontId="22" fillId="5" borderId="6" xfId="2" applyFont="1" applyFill="1" applyBorder="1"/>
    <xf numFmtId="0" fontId="22" fillId="0" borderId="0" xfId="2" applyFont="1" applyFill="1"/>
    <xf numFmtId="164" fontId="8" fillId="4" borderId="0" xfId="1" applyNumberFormat="1" applyFont="1" applyFill="1" applyBorder="1"/>
    <xf numFmtId="0" fontId="1" fillId="4" borderId="6" xfId="0" applyFont="1" applyFill="1" applyBorder="1"/>
    <xf numFmtId="49" fontId="9" fillId="0" borderId="0" xfId="2" applyNumberFormat="1" applyFont="1" applyFill="1" applyAlignment="1">
      <alignment horizontal="center" vertical="center"/>
    </xf>
    <xf numFmtId="164" fontId="9" fillId="9" borderId="6" xfId="1" applyNumberFormat="1" applyFont="1" applyFill="1" applyBorder="1"/>
    <xf numFmtId="0" fontId="9" fillId="9" borderId="6" xfId="2" applyFont="1" applyFill="1" applyBorder="1"/>
    <xf numFmtId="49" fontId="23" fillId="0" borderId="0" xfId="2" applyNumberFormat="1" applyFont="1" applyFill="1" applyAlignment="1">
      <alignment horizontal="center" vertical="center"/>
    </xf>
    <xf numFmtId="0" fontId="24" fillId="0" borderId="0" xfId="0" applyFont="1"/>
    <xf numFmtId="0" fontId="23" fillId="0" borderId="0" xfId="2" applyFont="1" applyFill="1"/>
    <xf numFmtId="164" fontId="23" fillId="0" borderId="0" xfId="1" applyNumberFormat="1" applyFont="1" applyFill="1"/>
    <xf numFmtId="0" fontId="23" fillId="0" borderId="0" xfId="2" applyFont="1" applyFill="1" applyAlignment="1">
      <alignment horizontal="center"/>
    </xf>
    <xf numFmtId="164" fontId="23" fillId="7" borderId="6" xfId="1" applyNumberFormat="1" applyFont="1" applyFill="1" applyBorder="1"/>
    <xf numFmtId="164" fontId="23" fillId="4" borderId="6" xfId="1" applyNumberFormat="1" applyFont="1" applyFill="1" applyBorder="1"/>
    <xf numFmtId="0" fontId="9" fillId="0" borderId="0" xfId="2" applyFont="1" applyFill="1" applyBorder="1" applyAlignment="1">
      <alignment horizontal="center" vertical="center"/>
    </xf>
    <xf numFmtId="0" fontId="9" fillId="7" borderId="6" xfId="2" applyFont="1" applyFill="1" applyBorder="1"/>
    <xf numFmtId="49" fontId="25" fillId="0" borderId="0" xfId="2" applyNumberFormat="1" applyFont="1" applyFill="1" applyBorder="1" applyAlignment="1">
      <alignment horizontal="center" vertical="center"/>
    </xf>
    <xf numFmtId="0" fontId="25" fillId="0" borderId="0" xfId="2" applyFont="1" applyFill="1"/>
    <xf numFmtId="0" fontId="25" fillId="0" borderId="0" xfId="2" applyFont="1" applyFill="1" applyAlignment="1">
      <alignment horizontal="center"/>
    </xf>
    <xf numFmtId="164" fontId="25" fillId="0" borderId="0" xfId="1" applyNumberFormat="1" applyFont="1" applyFill="1"/>
    <xf numFmtId="164" fontId="25" fillId="7" borderId="6" xfId="1" applyNumberFormat="1" applyFont="1" applyFill="1" applyBorder="1"/>
    <xf numFmtId="164" fontId="25" fillId="4" borderId="6" xfId="1" applyNumberFormat="1" applyFont="1" applyFill="1" applyBorder="1" applyAlignment="1">
      <alignment horizontal="center"/>
    </xf>
    <xf numFmtId="164" fontId="25" fillId="4" borderId="6" xfId="1" applyNumberFormat="1" applyFont="1" applyFill="1" applyBorder="1"/>
    <xf numFmtId="3" fontId="25" fillId="4" borderId="6" xfId="2" applyNumberFormat="1" applyFont="1" applyFill="1" applyBorder="1"/>
    <xf numFmtId="164" fontId="25" fillId="5" borderId="9" xfId="1" applyNumberFormat="1" applyFont="1" applyFill="1" applyBorder="1"/>
    <xf numFmtId="164" fontId="25" fillId="5" borderId="6" xfId="1" applyNumberFormat="1" applyFont="1" applyFill="1" applyBorder="1"/>
    <xf numFmtId="0" fontId="25" fillId="5" borderId="6" xfId="2" applyFont="1" applyFill="1" applyBorder="1"/>
    <xf numFmtId="164" fontId="18" fillId="4" borderId="6" xfId="1" applyNumberFormat="1" applyFont="1" applyFill="1" applyBorder="1" applyAlignment="1"/>
    <xf numFmtId="164" fontId="21" fillId="4" borderId="6" xfId="1" applyNumberFormat="1" applyFont="1" applyFill="1" applyBorder="1"/>
    <xf numFmtId="0" fontId="9" fillId="7" borderId="6" xfId="3" applyFont="1" applyFill="1" applyBorder="1"/>
    <xf numFmtId="0" fontId="9" fillId="4" borderId="6" xfId="3" applyFont="1" applyFill="1" applyBorder="1"/>
    <xf numFmtId="0" fontId="8" fillId="5" borderId="9" xfId="2" applyFont="1" applyFill="1" applyBorder="1"/>
    <xf numFmtId="0" fontId="8" fillId="10" borderId="0" xfId="2" applyFont="1" applyFill="1"/>
    <xf numFmtId="0" fontId="9" fillId="10" borderId="0" xfId="2" applyFont="1" applyFill="1"/>
    <xf numFmtId="0" fontId="9" fillId="10" borderId="0" xfId="0" applyFont="1" applyFill="1"/>
    <xf numFmtId="0" fontId="9" fillId="10" borderId="0" xfId="2" applyFont="1" applyFill="1" applyAlignment="1">
      <alignment horizontal="center"/>
    </xf>
    <xf numFmtId="164" fontId="9" fillId="10" borderId="0" xfId="1" applyNumberFormat="1" applyFont="1" applyFill="1"/>
    <xf numFmtId="0" fontId="9" fillId="10" borderId="0" xfId="2" applyFont="1" applyFill="1" applyBorder="1" applyAlignment="1">
      <alignment horizontal="center"/>
    </xf>
    <xf numFmtId="164" fontId="9" fillId="10" borderId="6" xfId="1" applyNumberFormat="1" applyFont="1" applyFill="1" applyBorder="1"/>
    <xf numFmtId="0" fontId="4" fillId="10" borderId="0" xfId="0" applyFont="1" applyFill="1"/>
    <xf numFmtId="0" fontId="8" fillId="10" borderId="0" xfId="2" applyFont="1" applyFill="1" applyAlignment="1">
      <alignment horizontal="center"/>
    </xf>
    <xf numFmtId="164" fontId="8" fillId="10" borderId="0" xfId="1" applyNumberFormat="1" applyFont="1" applyFill="1"/>
    <xf numFmtId="164" fontId="8" fillId="10" borderId="6" xfId="1" applyNumberFormat="1" applyFont="1" applyFill="1" applyBorder="1"/>
    <xf numFmtId="164" fontId="8" fillId="10" borderId="0" xfId="1" applyNumberFormat="1" applyFont="1" applyFill="1" applyBorder="1" applyAlignment="1">
      <alignment horizontal="center"/>
    </xf>
    <xf numFmtId="0" fontId="8" fillId="10" borderId="0" xfId="2" applyFont="1" applyFill="1" applyBorder="1" applyAlignment="1">
      <alignment horizontal="center"/>
    </xf>
    <xf numFmtId="0" fontId="8" fillId="10" borderId="3" xfId="2" applyFont="1" applyFill="1" applyBorder="1" applyAlignment="1">
      <alignment horizontal="center" vertical="center"/>
    </xf>
    <xf numFmtId="164" fontId="8" fillId="4" borderId="6" xfId="3" applyNumberFormat="1" applyFont="1" applyFill="1" applyBorder="1"/>
    <xf numFmtId="164" fontId="8" fillId="11" borderId="9" xfId="1" applyNumberFormat="1" applyFont="1" applyFill="1" applyBorder="1"/>
    <xf numFmtId="164" fontId="8" fillId="11" borderId="6" xfId="1" applyNumberFormat="1" applyFont="1" applyFill="1" applyBorder="1"/>
    <xf numFmtId="0" fontId="8" fillId="11" borderId="6" xfId="2" applyFont="1" applyFill="1" applyBorder="1"/>
    <xf numFmtId="3" fontId="8" fillId="11" borderId="6" xfId="2" applyNumberFormat="1" applyFont="1" applyFill="1" applyBorder="1"/>
    <xf numFmtId="164" fontId="26" fillId="4" borderId="6" xfId="1" applyNumberFormat="1" applyFont="1" applyFill="1" applyBorder="1"/>
    <xf numFmtId="0" fontId="26" fillId="4" borderId="6" xfId="2" applyFont="1" applyFill="1" applyBorder="1"/>
    <xf numFmtId="164" fontId="26" fillId="5" borderId="9" xfId="1" applyNumberFormat="1" applyFont="1" applyFill="1" applyBorder="1"/>
    <xf numFmtId="164" fontId="26" fillId="5" borderId="6" xfId="1" applyNumberFormat="1" applyFont="1" applyFill="1" applyBorder="1"/>
    <xf numFmtId="0" fontId="26" fillId="5" borderId="6" xfId="2" applyFont="1" applyFill="1" applyBorder="1"/>
    <xf numFmtId="164" fontId="8" fillId="12" borderId="6" xfId="1" applyNumberFormat="1" applyFont="1" applyFill="1" applyBorder="1"/>
    <xf numFmtId="0" fontId="27" fillId="0" borderId="0" xfId="2" applyFont="1" applyFill="1"/>
    <xf numFmtId="0" fontId="27" fillId="0" borderId="0" xfId="0" applyFont="1"/>
    <xf numFmtId="0" fontId="27" fillId="0" borderId="0" xfId="2" applyFont="1" applyFill="1" applyAlignment="1">
      <alignment horizontal="center"/>
    </xf>
    <xf numFmtId="164" fontId="27" fillId="0" borderId="0" xfId="1" applyNumberFormat="1" applyFont="1" applyFill="1"/>
    <xf numFmtId="164" fontId="27" fillId="7" borderId="6" xfId="1" applyNumberFormat="1" applyFont="1" applyFill="1" applyBorder="1"/>
    <xf numFmtId="164" fontId="27" fillId="4" borderId="6" xfId="1" applyNumberFormat="1" applyFont="1" applyFill="1" applyBorder="1"/>
    <xf numFmtId="0" fontId="27" fillId="0" borderId="0" xfId="0" applyFont="1" applyFill="1"/>
    <xf numFmtId="164" fontId="27" fillId="10" borderId="0" xfId="1" applyNumberFormat="1" applyFont="1" applyFill="1"/>
    <xf numFmtId="0" fontId="27" fillId="10" borderId="0" xfId="2" applyFont="1" applyFill="1" applyAlignment="1">
      <alignment horizontal="center"/>
    </xf>
    <xf numFmtId="0" fontId="27" fillId="7" borderId="6" xfId="2" applyFont="1" applyFill="1" applyBorder="1"/>
    <xf numFmtId="3" fontId="2" fillId="12" borderId="6" xfId="0" applyNumberFormat="1" applyFont="1" applyFill="1" applyBorder="1"/>
    <xf numFmtId="0" fontId="8" fillId="12" borderId="0" xfId="2" applyFont="1" applyFill="1"/>
    <xf numFmtId="0" fontId="28" fillId="0" borderId="0" xfId="2" applyFont="1" applyFill="1"/>
    <xf numFmtId="0" fontId="28" fillId="0" borderId="0" xfId="0" applyFont="1"/>
    <xf numFmtId="0" fontId="28" fillId="0" borderId="0" xfId="2" applyFont="1" applyFill="1" applyAlignment="1">
      <alignment horizontal="center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9" fillId="0" borderId="0" xfId="2" applyFont="1" applyFill="1"/>
    <xf numFmtId="0" fontId="29" fillId="0" borderId="0" xfId="0" applyFont="1"/>
    <xf numFmtId="0" fontId="29" fillId="0" borderId="0" xfId="2" applyFont="1" applyFill="1" applyBorder="1" applyAlignment="1">
      <alignment horizontal="center"/>
    </xf>
    <xf numFmtId="164" fontId="29" fillId="5" borderId="9" xfId="1" applyNumberFormat="1" applyFont="1" applyFill="1" applyBorder="1"/>
    <xf numFmtId="0" fontId="30" fillId="0" borderId="0" xfId="2" applyFont="1" applyFill="1"/>
    <xf numFmtId="49" fontId="30" fillId="0" borderId="3" xfId="2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2" applyFont="1" applyFill="1" applyAlignment="1">
      <alignment horizontal="center"/>
    </xf>
    <xf numFmtId="164" fontId="30" fillId="0" borderId="0" xfId="1" applyNumberFormat="1" applyFont="1" applyFill="1"/>
    <xf numFmtId="0" fontId="30" fillId="0" borderId="0" xfId="2" applyFont="1" applyFill="1" applyBorder="1" applyAlignment="1">
      <alignment horizontal="center"/>
    </xf>
    <xf numFmtId="164" fontId="30" fillId="7" borderId="6" xfId="1" applyNumberFormat="1" applyFont="1" applyFill="1" applyBorder="1"/>
    <xf numFmtId="164" fontId="30" fillId="4" borderId="6" xfId="1" applyNumberFormat="1" applyFont="1" applyFill="1" applyBorder="1"/>
    <xf numFmtId="0" fontId="30" fillId="4" borderId="6" xfId="2" applyFont="1" applyFill="1" applyBorder="1"/>
    <xf numFmtId="164" fontId="8" fillId="12" borderId="6" xfId="1" applyNumberFormat="1" applyFont="1" applyFill="1" applyBorder="1" applyAlignment="1">
      <alignment horizontal="center"/>
    </xf>
    <xf numFmtId="49" fontId="31" fillId="0" borderId="3" xfId="3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0" fontId="31" fillId="0" borderId="0" xfId="0" applyFont="1"/>
    <xf numFmtId="0" fontId="31" fillId="0" borderId="0" xfId="0" applyFont="1" applyFill="1" applyBorder="1" applyAlignment="1">
      <alignment horizontal="center"/>
    </xf>
    <xf numFmtId="164" fontId="31" fillId="0" borderId="0" xfId="1" applyNumberFormat="1" applyFont="1" applyFill="1" applyBorder="1"/>
    <xf numFmtId="164" fontId="31" fillId="0" borderId="0" xfId="1" applyNumberFormat="1" applyFont="1" applyFill="1"/>
    <xf numFmtId="0" fontId="31" fillId="0" borderId="0" xfId="2" applyFont="1" applyFill="1" applyBorder="1" applyAlignment="1">
      <alignment horizontal="center"/>
    </xf>
    <xf numFmtId="164" fontId="31" fillId="7" borderId="6" xfId="1" applyNumberFormat="1" applyFont="1" applyFill="1" applyBorder="1"/>
    <xf numFmtId="164" fontId="31" fillId="4" borderId="6" xfId="1" applyNumberFormat="1" applyFont="1" applyFill="1" applyBorder="1"/>
    <xf numFmtId="3" fontId="31" fillId="4" borderId="6" xfId="3" applyNumberFormat="1" applyFont="1" applyFill="1" applyBorder="1"/>
    <xf numFmtId="0" fontId="31" fillId="4" borderId="6" xfId="2" applyFont="1" applyFill="1" applyBorder="1"/>
    <xf numFmtId="164" fontId="31" fillId="5" borderId="9" xfId="3" applyNumberFormat="1" applyFont="1" applyFill="1" applyBorder="1"/>
    <xf numFmtId="164" fontId="31" fillId="5" borderId="6" xfId="3" applyNumberFormat="1" applyFont="1" applyFill="1" applyBorder="1"/>
    <xf numFmtId="0" fontId="31" fillId="5" borderId="6" xfId="2" applyFont="1" applyFill="1" applyBorder="1"/>
    <xf numFmtId="0" fontId="31" fillId="0" borderId="0" xfId="2" applyFont="1" applyFill="1"/>
    <xf numFmtId="164" fontId="8" fillId="9" borderId="9" xfId="1" applyNumberFormat="1" applyFont="1" applyFill="1" applyBorder="1"/>
    <xf numFmtId="164" fontId="4" fillId="9" borderId="6" xfId="1" applyNumberFormat="1" applyFont="1" applyFill="1" applyBorder="1"/>
    <xf numFmtId="164" fontId="8" fillId="9" borderId="9" xfId="3" applyNumberFormat="1" applyFont="1" applyFill="1" applyBorder="1"/>
    <xf numFmtId="164" fontId="8" fillId="9" borderId="6" xfId="3" applyNumberFormat="1" applyFont="1" applyFill="1" applyBorder="1"/>
    <xf numFmtId="164" fontId="30" fillId="9" borderId="6" xfId="1" applyNumberFormat="1" applyFont="1" applyFill="1" applyBorder="1"/>
    <xf numFmtId="0" fontId="30" fillId="9" borderId="6" xfId="2" applyFont="1" applyFill="1" applyBorder="1"/>
    <xf numFmtId="49" fontId="26" fillId="0" borderId="3" xfId="2" applyNumberFormat="1" applyFont="1" applyFill="1" applyBorder="1" applyAlignment="1">
      <alignment horizontal="center" vertical="center"/>
    </xf>
    <xf numFmtId="49" fontId="16" fillId="0" borderId="3" xfId="2" applyNumberFormat="1" applyFont="1" applyFill="1" applyBorder="1" applyAlignment="1">
      <alignment horizontal="center" vertical="center"/>
    </xf>
    <xf numFmtId="0" fontId="10" fillId="13" borderId="0" xfId="2" applyFont="1" applyFill="1"/>
    <xf numFmtId="49" fontId="15" fillId="0" borderId="0" xfId="2" applyNumberFormat="1" applyFont="1" applyFill="1" applyBorder="1" applyAlignment="1">
      <alignment horizontal="center" vertical="center"/>
    </xf>
    <xf numFmtId="164" fontId="9" fillId="4" borderId="9" xfId="1" applyNumberFormat="1" applyFont="1" applyFill="1" applyBorder="1"/>
    <xf numFmtId="164" fontId="8" fillId="4" borderId="9" xfId="1" applyNumberFormat="1" applyFont="1" applyFill="1" applyBorder="1"/>
    <xf numFmtId="164" fontId="8" fillId="5" borderId="0" xfId="1" applyNumberFormat="1" applyFont="1" applyFill="1" applyBorder="1"/>
    <xf numFmtId="0" fontId="22" fillId="0" borderId="0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 vertical="center"/>
    </xf>
    <xf numFmtId="0" fontId="32" fillId="0" borderId="0" xfId="2" applyFont="1" applyFill="1"/>
    <xf numFmtId="0" fontId="32" fillId="0" borderId="0" xfId="0" applyFont="1"/>
    <xf numFmtId="0" fontId="32" fillId="0" borderId="0" xfId="2" applyFont="1" applyFill="1" applyAlignment="1">
      <alignment horizontal="center"/>
    </xf>
    <xf numFmtId="164" fontId="32" fillId="0" borderId="0" xfId="1" applyNumberFormat="1" applyFont="1" applyFill="1"/>
    <xf numFmtId="164" fontId="32" fillId="7" borderId="6" xfId="1" applyNumberFormat="1" applyFont="1" applyFill="1" applyBorder="1"/>
    <xf numFmtId="0" fontId="32" fillId="7" borderId="6" xfId="2" applyFont="1" applyFill="1" applyBorder="1"/>
    <xf numFmtId="164" fontId="32" fillId="4" borderId="6" xfId="1" applyNumberFormat="1" applyFont="1" applyFill="1" applyBorder="1"/>
    <xf numFmtId="0" fontId="32" fillId="4" borderId="6" xfId="2" applyFont="1" applyFill="1" applyBorder="1"/>
    <xf numFmtId="164" fontId="32" fillId="5" borderId="9" xfId="1" applyNumberFormat="1" applyFont="1" applyFill="1" applyBorder="1"/>
    <xf numFmtId="164" fontId="32" fillId="5" borderId="6" xfId="1" applyNumberFormat="1" applyFont="1" applyFill="1" applyBorder="1"/>
    <xf numFmtId="0" fontId="32" fillId="5" borderId="6" xfId="2" applyFont="1" applyFill="1" applyBorder="1"/>
    <xf numFmtId="0" fontId="8" fillId="10" borderId="3" xfId="2" applyFont="1" applyFill="1" applyBorder="1" applyAlignment="1">
      <alignment horizontal="center"/>
    </xf>
    <xf numFmtId="49" fontId="8" fillId="10" borderId="3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8" fillId="7" borderId="6" xfId="3" applyFont="1" applyFill="1" applyBorder="1"/>
    <xf numFmtId="164" fontId="8" fillId="7" borderId="6" xfId="1" applyNumberFormat="1" applyFont="1" applyFill="1" applyBorder="1" applyAlignment="1">
      <alignment horizontal="center"/>
    </xf>
    <xf numFmtId="3" fontId="2" fillId="4" borderId="0" xfId="0" applyNumberFormat="1" applyFont="1" applyFill="1" applyBorder="1"/>
    <xf numFmtId="164" fontId="8" fillId="9" borderId="0" xfId="1" applyNumberFormat="1" applyFont="1" applyFill="1" applyBorder="1"/>
    <xf numFmtId="164" fontId="9" fillId="4" borderId="0" xfId="1" applyNumberFormat="1" applyFont="1" applyFill="1" applyBorder="1"/>
    <xf numFmtId="0" fontId="25" fillId="0" borderId="3" xfId="2" applyFont="1" applyFill="1" applyBorder="1" applyAlignment="1">
      <alignment horizontal="center" vertical="center"/>
    </xf>
    <xf numFmtId="0" fontId="25" fillId="0" borderId="0" xfId="0" applyFont="1" applyFill="1"/>
    <xf numFmtId="0" fontId="25" fillId="4" borderId="6" xfId="2" applyFont="1" applyFill="1" applyBorder="1"/>
    <xf numFmtId="164" fontId="25" fillId="9" borderId="9" xfId="1" applyNumberFormat="1" applyFont="1" applyFill="1" applyBorder="1"/>
    <xf numFmtId="164" fontId="25" fillId="9" borderId="6" xfId="1" applyNumberFormat="1" applyFont="1" applyFill="1" applyBorder="1"/>
    <xf numFmtId="0" fontId="25" fillId="9" borderId="6" xfId="2" applyFont="1" applyFill="1" applyBorder="1"/>
    <xf numFmtId="0" fontId="4" fillId="3" borderId="0" xfId="0" applyFont="1" applyFill="1"/>
    <xf numFmtId="164" fontId="8" fillId="3" borderId="6" xfId="1" applyNumberFormat="1" applyFont="1" applyFill="1" applyBorder="1"/>
    <xf numFmtId="164" fontId="8" fillId="3" borderId="9" xfId="1" applyNumberFormat="1" applyFont="1" applyFill="1" applyBorder="1"/>
    <xf numFmtId="0" fontId="8" fillId="3" borderId="6" xfId="2" applyFont="1" applyFill="1" applyBorder="1"/>
    <xf numFmtId="0" fontId="8" fillId="3" borderId="0" xfId="3" applyFont="1" applyFill="1"/>
    <xf numFmtId="0" fontId="8" fillId="3" borderId="0" xfId="0" applyFont="1" applyFill="1"/>
    <xf numFmtId="0" fontId="8" fillId="3" borderId="0" xfId="0" applyFont="1" applyFill="1" applyBorder="1"/>
    <xf numFmtId="0" fontId="9" fillId="3" borderId="0" xfId="2" applyFont="1" applyFill="1"/>
    <xf numFmtId="0" fontId="9" fillId="3" borderId="0" xfId="0" applyFont="1" applyFill="1"/>
    <xf numFmtId="0" fontId="9" fillId="3" borderId="0" xfId="2" applyFont="1" applyFill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8" borderId="7" xfId="1" applyNumberFormat="1" applyFont="1" applyFill="1" applyBorder="1" applyAlignment="1">
      <alignment horizontal="center"/>
    </xf>
    <xf numFmtId="164" fontId="8" fillId="8" borderId="8" xfId="1" applyNumberFormat="1" applyFont="1" applyFill="1" applyBorder="1" applyAlignment="1">
      <alignment horizontal="center"/>
    </xf>
    <xf numFmtId="164" fontId="8" fillId="7" borderId="6" xfId="1" applyNumberFormat="1" applyFont="1" applyFill="1" applyBorder="1" applyAlignment="1">
      <alignment horizontal="center"/>
    </xf>
  </cellXfs>
  <cellStyles count="4">
    <cellStyle name="Bad" xfId="3" builtinId="27"/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5"/>
  <sheetViews>
    <sheetView tabSelected="1" topLeftCell="B1" zoomScale="75" zoomScaleNormal="75" workbookViewId="0">
      <selection activeCell="P281" sqref="P281"/>
    </sheetView>
  </sheetViews>
  <sheetFormatPr defaultColWidth="9.109375" defaultRowHeight="14.4" x14ac:dyDescent="0.3"/>
  <cols>
    <col min="1" max="1" width="11" style="28" hidden="1" customWidth="1"/>
    <col min="2" max="2" width="57.33203125" style="10" customWidth="1"/>
    <col min="3" max="3" width="0.109375" style="10" customWidth="1"/>
    <col min="4" max="4" width="19.33203125" style="13" customWidth="1"/>
    <col min="5" max="5" width="20.5546875" style="3" hidden="1" customWidth="1"/>
    <col min="6" max="6" width="25.6640625" style="3" hidden="1" customWidth="1"/>
    <col min="7" max="7" width="15.6640625" style="13" hidden="1" customWidth="1"/>
    <col min="8" max="9" width="0.33203125" style="13" hidden="1" customWidth="1"/>
    <col min="10" max="10" width="0.109375" style="13" hidden="1" customWidth="1"/>
    <col min="11" max="11" width="0.33203125" style="13" hidden="1" customWidth="1"/>
    <col min="12" max="12" width="12.5546875" style="3" customWidth="1"/>
    <col min="13" max="13" width="12.44140625" style="3" customWidth="1"/>
    <col min="14" max="14" width="11.44140625" style="3" customWidth="1"/>
    <col min="15" max="15" width="13.5546875" style="3" customWidth="1"/>
    <col min="16" max="16" width="12.6640625" style="3" customWidth="1"/>
    <col min="17" max="18" width="13.109375" style="3" customWidth="1"/>
    <col min="19" max="19" width="12" style="3" customWidth="1"/>
    <col min="20" max="20" width="12.33203125" style="3" customWidth="1"/>
    <col min="21" max="21" width="11.88671875" style="3" customWidth="1"/>
    <col min="22" max="22" width="10.5546875" style="3" customWidth="1"/>
    <col min="23" max="23" width="12.5546875" style="3" customWidth="1"/>
    <col min="24" max="24" width="11" style="3" customWidth="1"/>
    <col min="25" max="25" width="10.88671875" style="3" customWidth="1"/>
    <col min="26" max="26" width="12.88671875" style="3" customWidth="1"/>
    <col min="27" max="27" width="11.44140625" style="10" customWidth="1"/>
    <col min="28" max="28" width="9.5546875" style="10" customWidth="1"/>
    <col min="29" max="29" width="11.33203125" style="10" customWidth="1"/>
    <col min="30" max="30" width="13.44140625" style="10" customWidth="1"/>
    <col min="31" max="31" width="11.5546875" style="10" customWidth="1"/>
    <col min="32" max="32" width="9.6640625" style="10" customWidth="1"/>
    <col min="33" max="33" width="8.88671875" style="10" customWidth="1"/>
    <col min="34" max="34" width="21.6640625" style="10" customWidth="1"/>
    <col min="35" max="35" width="39.33203125" style="10" customWidth="1"/>
    <col min="36" max="36" width="48.44140625" style="10" customWidth="1"/>
    <col min="37" max="16384" width="9.109375" style="10"/>
  </cols>
  <sheetData>
    <row r="1" spans="1:36" x14ac:dyDescent="0.3">
      <c r="B1" s="205" t="s">
        <v>415</v>
      </c>
    </row>
    <row r="2" spans="1:36" x14ac:dyDescent="0.3">
      <c r="B2" s="241" t="s">
        <v>451</v>
      </c>
    </row>
    <row r="3" spans="1:36" ht="15" thickBot="1" x14ac:dyDescent="0.35">
      <c r="B3" s="78" t="s">
        <v>336</v>
      </c>
      <c r="D3" s="160">
        <v>42766</v>
      </c>
    </row>
    <row r="4" spans="1:36" ht="15" thickBot="1" x14ac:dyDescent="0.35">
      <c r="B4" s="73" t="s">
        <v>337</v>
      </c>
      <c r="L4" s="329" t="s">
        <v>351</v>
      </c>
      <c r="M4" s="329"/>
      <c r="N4" s="329"/>
      <c r="O4" s="326" t="s">
        <v>349</v>
      </c>
      <c r="P4" s="326"/>
      <c r="Q4" s="326"/>
      <c r="R4" s="326"/>
      <c r="S4" s="326"/>
      <c r="T4" s="327" t="s">
        <v>350</v>
      </c>
      <c r="U4" s="327"/>
      <c r="V4" s="327"/>
      <c r="W4" s="327"/>
      <c r="X4" s="327"/>
      <c r="Y4" s="327"/>
      <c r="Z4" s="327"/>
      <c r="AA4" s="327"/>
      <c r="AB4" s="327"/>
      <c r="AC4" s="328"/>
    </row>
    <row r="5" spans="1:36" ht="64.5" customHeight="1" x14ac:dyDescent="0.3">
      <c r="A5" s="4" t="s">
        <v>0</v>
      </c>
      <c r="B5" s="5" t="s">
        <v>1</v>
      </c>
      <c r="C5" s="5" t="s">
        <v>2</v>
      </c>
      <c r="D5" s="6" t="s">
        <v>3</v>
      </c>
      <c r="E5" s="7" t="s">
        <v>4</v>
      </c>
      <c r="F5" s="7" t="s">
        <v>5</v>
      </c>
      <c r="G5" s="8" t="s">
        <v>6</v>
      </c>
      <c r="H5" s="6" t="s">
        <v>7</v>
      </c>
      <c r="I5" s="8" t="s">
        <v>8</v>
      </c>
      <c r="J5" s="8" t="s">
        <v>9</v>
      </c>
      <c r="K5" s="9" t="s">
        <v>10</v>
      </c>
      <c r="L5" s="84" t="s">
        <v>11</v>
      </c>
      <c r="M5" s="84" t="s">
        <v>12</v>
      </c>
      <c r="N5" s="84" t="s">
        <v>13</v>
      </c>
      <c r="O5" s="85" t="s">
        <v>14</v>
      </c>
      <c r="P5" s="85" t="s">
        <v>15</v>
      </c>
      <c r="Q5" s="85" t="s">
        <v>16</v>
      </c>
      <c r="R5" s="85" t="s">
        <v>17</v>
      </c>
      <c r="S5" s="86" t="s">
        <v>18</v>
      </c>
      <c r="T5" s="111" t="s">
        <v>19</v>
      </c>
      <c r="U5" s="112" t="s">
        <v>20</v>
      </c>
      <c r="V5" s="112" t="s">
        <v>21</v>
      </c>
      <c r="W5" s="112" t="s">
        <v>22</v>
      </c>
      <c r="X5" s="112" t="s">
        <v>23</v>
      </c>
      <c r="Y5" s="112" t="s">
        <v>24</v>
      </c>
      <c r="Z5" s="112" t="s">
        <v>25</v>
      </c>
      <c r="AA5" s="112" t="s">
        <v>346</v>
      </c>
      <c r="AB5" s="112" t="s">
        <v>347</v>
      </c>
      <c r="AC5" s="112" t="s">
        <v>348</v>
      </c>
    </row>
    <row r="6" spans="1:36" s="320" customFormat="1" x14ac:dyDescent="0.3">
      <c r="A6" s="30">
        <v>5079</v>
      </c>
      <c r="B6" s="31" t="s">
        <v>250</v>
      </c>
      <c r="C6" s="316"/>
      <c r="D6" s="33" t="s">
        <v>294</v>
      </c>
      <c r="E6" s="32">
        <v>50000</v>
      </c>
      <c r="F6" s="32"/>
      <c r="G6" s="33"/>
      <c r="H6" s="33"/>
      <c r="I6" s="33"/>
      <c r="J6" s="33"/>
      <c r="K6" s="33" t="s">
        <v>14</v>
      </c>
      <c r="L6" s="87"/>
      <c r="M6" s="87"/>
      <c r="N6" s="87"/>
      <c r="O6" s="229">
        <v>25000</v>
      </c>
      <c r="P6" s="88"/>
      <c r="Q6" s="88"/>
      <c r="R6" s="88"/>
      <c r="S6" s="88">
        <v>50000</v>
      </c>
      <c r="T6" s="318"/>
      <c r="U6" s="317"/>
      <c r="V6" s="317"/>
      <c r="W6" s="317"/>
      <c r="X6" s="317"/>
      <c r="Y6" s="317"/>
      <c r="Z6" s="317"/>
      <c r="AA6" s="319"/>
      <c r="AB6" s="319"/>
      <c r="AC6" s="319"/>
    </row>
    <row r="7" spans="1:36" s="205" customFormat="1" x14ac:dyDescent="0.3">
      <c r="A7" s="11" t="s">
        <v>42</v>
      </c>
      <c r="B7" s="31" t="s">
        <v>232</v>
      </c>
      <c r="C7" s="321" t="s">
        <v>290</v>
      </c>
      <c r="D7" s="33" t="s">
        <v>57</v>
      </c>
      <c r="E7" s="214">
        <f>100000*15</f>
        <v>1500000</v>
      </c>
      <c r="F7" s="214">
        <f>+E7-SUM(L7:Z7)</f>
        <v>1062810</v>
      </c>
      <c r="G7" s="213" t="s">
        <v>289</v>
      </c>
      <c r="H7" s="213" t="s">
        <v>58</v>
      </c>
      <c r="I7" s="213" t="s">
        <v>233</v>
      </c>
      <c r="J7" s="213" t="s">
        <v>11</v>
      </c>
      <c r="K7" s="213" t="s">
        <v>11</v>
      </c>
      <c r="L7" s="87">
        <v>100000</v>
      </c>
      <c r="M7" s="87">
        <v>100000</v>
      </c>
      <c r="N7" s="87"/>
      <c r="O7" s="260">
        <v>37190</v>
      </c>
      <c r="P7" s="88"/>
      <c r="Q7" s="88">
        <v>100000</v>
      </c>
      <c r="R7" s="88">
        <v>100000</v>
      </c>
      <c r="S7" s="89"/>
      <c r="T7" s="113"/>
      <c r="U7" s="114"/>
      <c r="V7" s="114"/>
      <c r="W7" s="114"/>
      <c r="X7" s="114"/>
      <c r="Y7" s="114"/>
      <c r="Z7" s="114"/>
      <c r="AA7" s="115"/>
      <c r="AB7" s="115"/>
      <c r="AC7" s="115"/>
      <c r="AD7" s="10"/>
      <c r="AE7" s="10"/>
      <c r="AF7" s="10"/>
      <c r="AG7" s="10"/>
      <c r="AH7" s="10"/>
      <c r="AI7" s="10"/>
      <c r="AJ7" s="10"/>
    </row>
    <row r="8" spans="1:36" s="2" customFormat="1" x14ac:dyDescent="0.3">
      <c r="A8" s="11" t="s">
        <v>407</v>
      </c>
      <c r="B8" s="16" t="s">
        <v>408</v>
      </c>
      <c r="C8" s="12"/>
      <c r="D8" s="14" t="s">
        <v>409</v>
      </c>
      <c r="E8" s="17"/>
      <c r="F8" s="3"/>
      <c r="G8" s="14"/>
      <c r="H8" s="14"/>
      <c r="I8" s="14"/>
      <c r="J8" s="14"/>
      <c r="K8" s="14"/>
      <c r="L8" s="87"/>
      <c r="M8" s="87"/>
      <c r="N8" s="87"/>
      <c r="O8" s="229">
        <v>38000</v>
      </c>
      <c r="P8" s="88"/>
      <c r="Q8" s="88"/>
      <c r="R8" s="88"/>
      <c r="S8" s="89"/>
      <c r="T8" s="113"/>
      <c r="U8" s="114"/>
      <c r="V8" s="114"/>
      <c r="W8" s="114"/>
      <c r="X8" s="114"/>
      <c r="Y8" s="114"/>
      <c r="Z8" s="114"/>
      <c r="AA8" s="115"/>
      <c r="AB8" s="115"/>
      <c r="AC8" s="115"/>
    </row>
    <row r="9" spans="1:36" s="60" customFormat="1" x14ac:dyDescent="0.3">
      <c r="A9" s="15"/>
      <c r="B9" s="10" t="s">
        <v>452</v>
      </c>
      <c r="C9" s="12"/>
      <c r="D9" s="13" t="s">
        <v>294</v>
      </c>
      <c r="E9" s="3"/>
      <c r="F9" s="3"/>
      <c r="G9" s="13"/>
      <c r="H9" s="13"/>
      <c r="I9" s="13"/>
      <c r="J9" s="13"/>
      <c r="K9" s="13"/>
      <c r="L9" s="87"/>
      <c r="M9" s="87"/>
      <c r="N9" s="104"/>
      <c r="O9" s="229">
        <v>47000</v>
      </c>
      <c r="P9" s="89"/>
      <c r="Q9" s="88">
        <v>40000</v>
      </c>
      <c r="R9" s="88"/>
      <c r="S9" s="88"/>
      <c r="T9" s="113"/>
      <c r="U9" s="114">
        <v>50000</v>
      </c>
      <c r="V9" s="114"/>
      <c r="W9" s="114"/>
      <c r="X9" s="114"/>
      <c r="Y9" s="114"/>
      <c r="Z9" s="114"/>
      <c r="AA9" s="115"/>
      <c r="AB9" s="115">
        <v>50000</v>
      </c>
      <c r="AC9" s="115"/>
    </row>
    <row r="10" spans="1:36" x14ac:dyDescent="0.3">
      <c r="A10" s="15">
        <v>6001</v>
      </c>
      <c r="B10" s="16" t="s">
        <v>318</v>
      </c>
      <c r="C10" s="12" t="s">
        <v>43</v>
      </c>
      <c r="D10" s="13" t="s">
        <v>28</v>
      </c>
      <c r="E10" s="24">
        <v>35000</v>
      </c>
      <c r="F10" s="3">
        <f>+E10-SUM(L10:Z10)</f>
        <v>-323000</v>
      </c>
      <c r="G10" s="14" t="s">
        <v>44</v>
      </c>
      <c r="H10" s="14" t="s">
        <v>86</v>
      </c>
      <c r="I10" s="14" t="s">
        <v>214</v>
      </c>
      <c r="J10" s="14"/>
      <c r="K10" s="13" t="s">
        <v>13</v>
      </c>
      <c r="L10" s="87"/>
      <c r="M10" s="87">
        <v>108000</v>
      </c>
      <c r="N10" s="87">
        <v>50000</v>
      </c>
      <c r="O10" s="229">
        <v>50000</v>
      </c>
      <c r="P10" s="88"/>
      <c r="Q10" s="101"/>
      <c r="R10" s="88">
        <v>50000</v>
      </c>
      <c r="S10" s="89"/>
      <c r="T10" s="113"/>
      <c r="U10" s="136">
        <v>50000</v>
      </c>
      <c r="V10" s="114"/>
      <c r="W10" s="114"/>
      <c r="X10" s="136">
        <v>50000</v>
      </c>
      <c r="Y10" s="114"/>
      <c r="Z10" s="114"/>
      <c r="AA10" s="136">
        <v>50000</v>
      </c>
      <c r="AB10" s="115"/>
      <c r="AC10" s="115"/>
    </row>
    <row r="11" spans="1:36" x14ac:dyDescent="0.3">
      <c r="A11" s="15">
        <v>5062</v>
      </c>
      <c r="B11" s="10" t="s">
        <v>226</v>
      </c>
      <c r="C11" s="12" t="s">
        <v>43</v>
      </c>
      <c r="D11" s="13" t="s">
        <v>28</v>
      </c>
      <c r="E11" s="3">
        <f>40000+(50000*14)</f>
        <v>740000</v>
      </c>
      <c r="F11" s="3">
        <f>+E11-SUM(L11:Z11)</f>
        <v>150000</v>
      </c>
      <c r="G11" s="13" t="s">
        <v>126</v>
      </c>
      <c r="H11" s="13" t="s">
        <v>227</v>
      </c>
      <c r="I11" s="13" t="s">
        <v>214</v>
      </c>
      <c r="J11" s="13" t="s">
        <v>11</v>
      </c>
      <c r="K11" s="13" t="s">
        <v>228</v>
      </c>
      <c r="L11" s="87">
        <v>40000</v>
      </c>
      <c r="M11" s="87">
        <v>50000</v>
      </c>
      <c r="N11" s="87">
        <v>50000</v>
      </c>
      <c r="O11" s="229">
        <v>50000</v>
      </c>
      <c r="P11" s="88">
        <v>50000</v>
      </c>
      <c r="Q11" s="88">
        <v>50000</v>
      </c>
      <c r="R11" s="88">
        <v>50000</v>
      </c>
      <c r="S11" s="88">
        <v>50000</v>
      </c>
      <c r="T11" s="113">
        <v>50000</v>
      </c>
      <c r="U11" s="114">
        <v>50000</v>
      </c>
      <c r="V11" s="114">
        <v>50000</v>
      </c>
      <c r="W11" s="114">
        <v>50000</v>
      </c>
      <c r="X11" s="114"/>
      <c r="Y11" s="114"/>
      <c r="Z11" s="114"/>
      <c r="AA11" s="154">
        <v>50000</v>
      </c>
      <c r="AB11" s="115"/>
      <c r="AC11" s="115"/>
    </row>
    <row r="12" spans="1:36" x14ac:dyDescent="0.3">
      <c r="A12" s="11"/>
      <c r="B12" s="230" t="s">
        <v>458</v>
      </c>
      <c r="C12" s="231"/>
      <c r="D12" s="232" t="s">
        <v>69</v>
      </c>
      <c r="E12" s="233">
        <v>50000</v>
      </c>
      <c r="F12" s="233"/>
      <c r="G12" s="232"/>
      <c r="H12" s="232"/>
      <c r="I12" s="232"/>
      <c r="J12" s="232"/>
      <c r="K12" s="232" t="s">
        <v>13</v>
      </c>
      <c r="L12" s="234"/>
      <c r="M12" s="234"/>
      <c r="N12" s="234"/>
      <c r="O12" s="235"/>
      <c r="P12" s="88"/>
      <c r="Q12" s="88"/>
      <c r="R12" s="88"/>
      <c r="S12" s="89"/>
      <c r="T12" s="113"/>
      <c r="U12" s="114"/>
      <c r="V12" s="114"/>
      <c r="W12" s="114"/>
      <c r="X12" s="114"/>
      <c r="Y12" s="114"/>
      <c r="Z12" s="114"/>
      <c r="AA12" s="115"/>
      <c r="AB12" s="115"/>
      <c r="AC12" s="115"/>
    </row>
    <row r="13" spans="1:36" x14ac:dyDescent="0.3">
      <c r="A13" s="18">
        <v>5090</v>
      </c>
      <c r="B13" s="19" t="s">
        <v>317</v>
      </c>
      <c r="C13" s="12" t="s">
        <v>27</v>
      </c>
      <c r="D13" s="13" t="s">
        <v>294</v>
      </c>
      <c r="E13" s="17">
        <v>500000</v>
      </c>
      <c r="F13" s="3">
        <f>+E13-SUM(L13:Z13)</f>
        <v>-200000</v>
      </c>
      <c r="G13" s="14" t="s">
        <v>85</v>
      </c>
      <c r="H13" s="14" t="s">
        <v>86</v>
      </c>
      <c r="I13" s="14" t="s">
        <v>75</v>
      </c>
      <c r="J13" s="14" t="s">
        <v>11</v>
      </c>
      <c r="K13" s="14" t="s">
        <v>87</v>
      </c>
      <c r="L13" s="87">
        <v>75000</v>
      </c>
      <c r="M13" s="87">
        <v>100000</v>
      </c>
      <c r="N13" s="87">
        <v>50000</v>
      </c>
      <c r="O13" s="229">
        <v>50000</v>
      </c>
      <c r="P13" s="88">
        <v>50000</v>
      </c>
      <c r="Q13" s="88">
        <v>75000</v>
      </c>
      <c r="R13" s="88">
        <v>75000</v>
      </c>
      <c r="S13" s="102"/>
      <c r="T13" s="113">
        <v>75000</v>
      </c>
      <c r="U13" s="114"/>
      <c r="V13" s="114"/>
      <c r="W13" s="114">
        <v>75000</v>
      </c>
      <c r="X13" s="114"/>
      <c r="Y13" s="114"/>
      <c r="Z13" s="114">
        <v>75000</v>
      </c>
      <c r="AA13" s="129"/>
      <c r="AB13" s="129"/>
      <c r="AC13" s="114">
        <v>75000</v>
      </c>
    </row>
    <row r="14" spans="1:36" x14ac:dyDescent="0.3">
      <c r="A14" s="11"/>
      <c r="B14" s="322" t="s">
        <v>489</v>
      </c>
      <c r="C14" s="212" t="s">
        <v>61</v>
      </c>
      <c r="D14" s="13" t="s">
        <v>294</v>
      </c>
      <c r="E14" s="216">
        <v>100000</v>
      </c>
      <c r="F14" s="214">
        <f>+E14-SUM(L14:Z14)</f>
        <v>45000</v>
      </c>
      <c r="G14" s="217" t="s">
        <v>62</v>
      </c>
      <c r="H14" s="217" t="s">
        <v>74</v>
      </c>
      <c r="I14" s="217" t="s">
        <v>75</v>
      </c>
      <c r="J14" s="217"/>
      <c r="K14" s="217" t="s">
        <v>129</v>
      </c>
      <c r="L14" s="87"/>
      <c r="M14" s="87"/>
      <c r="N14" s="87"/>
      <c r="O14" s="88">
        <v>55000</v>
      </c>
      <c r="P14" s="101"/>
      <c r="Q14" s="88"/>
      <c r="R14" s="88"/>
      <c r="S14" s="89"/>
      <c r="T14" s="113"/>
      <c r="U14" s="114"/>
      <c r="V14" s="114"/>
      <c r="W14" s="114"/>
      <c r="X14" s="114"/>
      <c r="Y14" s="114"/>
      <c r="Z14" s="114"/>
      <c r="AA14" s="115"/>
      <c r="AB14" s="115"/>
      <c r="AC14" s="115"/>
    </row>
    <row r="15" spans="1:36" x14ac:dyDescent="0.3">
      <c r="A15" s="11"/>
      <c r="B15" s="230" t="s">
        <v>285</v>
      </c>
      <c r="C15" s="236"/>
      <c r="D15" s="232" t="s">
        <v>69</v>
      </c>
      <c r="E15" s="237"/>
      <c r="F15" s="237"/>
      <c r="G15" s="238"/>
      <c r="H15" s="238"/>
      <c r="I15" s="238"/>
      <c r="J15" s="238"/>
      <c r="K15" s="238"/>
      <c r="L15" s="234"/>
      <c r="M15" s="234"/>
      <c r="N15" s="239"/>
      <c r="O15" s="235">
        <v>71000</v>
      </c>
      <c r="P15" s="88"/>
      <c r="Q15" s="88"/>
      <c r="R15" s="88"/>
      <c r="S15" s="89"/>
      <c r="T15" s="113"/>
      <c r="U15" s="114"/>
      <c r="V15" s="114"/>
      <c r="W15" s="114"/>
      <c r="X15" s="114"/>
      <c r="Y15" s="114"/>
      <c r="Z15" s="114"/>
      <c r="AA15" s="115"/>
      <c r="AB15" s="115"/>
      <c r="AC15" s="115"/>
    </row>
    <row r="16" spans="1:36" x14ac:dyDescent="0.3">
      <c r="A16" s="11"/>
      <c r="B16" s="19" t="s">
        <v>422</v>
      </c>
      <c r="C16" s="12"/>
      <c r="D16" s="13" t="s">
        <v>89</v>
      </c>
      <c r="E16" s="17"/>
      <c r="G16" s="14"/>
      <c r="H16" s="14"/>
      <c r="I16" s="14"/>
      <c r="J16" s="14"/>
      <c r="K16" s="14"/>
      <c r="L16" s="87"/>
      <c r="M16" s="87"/>
      <c r="N16" s="87"/>
      <c r="O16" s="88">
        <v>150000</v>
      </c>
      <c r="P16" s="88">
        <v>150000</v>
      </c>
      <c r="Q16" s="88">
        <v>150000</v>
      </c>
      <c r="R16" s="88">
        <v>150000</v>
      </c>
      <c r="S16" s="100"/>
      <c r="T16" s="113"/>
      <c r="U16" s="114"/>
      <c r="V16" s="114"/>
      <c r="W16" s="114"/>
      <c r="X16" s="114"/>
      <c r="Y16" s="114"/>
      <c r="Z16" s="114"/>
      <c r="AA16" s="115"/>
      <c r="AB16" s="115"/>
      <c r="AC16" s="115"/>
    </row>
    <row r="17" spans="1:33" x14ac:dyDescent="0.3">
      <c r="A17" s="15">
        <v>5028</v>
      </c>
      <c r="B17" s="205" t="s">
        <v>255</v>
      </c>
      <c r="C17" s="212"/>
      <c r="D17" s="213" t="s">
        <v>294</v>
      </c>
      <c r="E17" s="214">
        <v>100000</v>
      </c>
      <c r="F17" s="214"/>
      <c r="G17" s="213"/>
      <c r="H17" s="213"/>
      <c r="I17" s="213"/>
      <c r="J17" s="213"/>
      <c r="K17" s="213" t="s">
        <v>15</v>
      </c>
      <c r="L17" s="87"/>
      <c r="M17" s="87"/>
      <c r="N17" s="87"/>
      <c r="O17" s="215">
        <v>95000</v>
      </c>
      <c r="P17" s="201"/>
      <c r="Q17" s="88"/>
      <c r="R17" s="88"/>
      <c r="S17" s="89"/>
      <c r="T17" s="113"/>
      <c r="U17" s="114"/>
      <c r="V17" s="114"/>
      <c r="W17" s="114"/>
      <c r="X17" s="114"/>
      <c r="Y17" s="114"/>
      <c r="Z17" s="114"/>
      <c r="AA17" s="115"/>
      <c r="AB17" s="115"/>
      <c r="AC17" s="115"/>
    </row>
    <row r="18" spans="1:33" x14ac:dyDescent="0.3">
      <c r="A18" s="261" t="s">
        <v>447</v>
      </c>
      <c r="B18" s="262" t="s">
        <v>448</v>
      </c>
      <c r="C18" s="263"/>
      <c r="D18" s="264" t="s">
        <v>121</v>
      </c>
      <c r="E18" s="265"/>
      <c r="F18" s="266"/>
      <c r="G18" s="267"/>
      <c r="H18" s="267"/>
      <c r="I18" s="267"/>
      <c r="J18" s="267"/>
      <c r="K18" s="267"/>
      <c r="L18" s="268"/>
      <c r="M18" s="268"/>
      <c r="N18" s="268"/>
      <c r="O18" s="269">
        <v>200000</v>
      </c>
      <c r="P18" s="269"/>
      <c r="Q18" s="270"/>
      <c r="R18" s="269"/>
      <c r="S18" s="271"/>
      <c r="T18" s="272"/>
      <c r="U18" s="273"/>
      <c r="V18" s="273"/>
      <c r="W18" s="273"/>
      <c r="X18" s="273"/>
      <c r="Y18" s="273"/>
      <c r="Z18" s="273"/>
      <c r="AA18" s="274"/>
      <c r="AB18" s="274"/>
      <c r="AC18" s="274"/>
    </row>
    <row r="19" spans="1:33" s="46" customFormat="1" x14ac:dyDescent="0.3">
      <c r="A19" s="282"/>
      <c r="B19" s="230" t="s">
        <v>284</v>
      </c>
      <c r="C19" s="236"/>
      <c r="D19" s="232" t="s">
        <v>69</v>
      </c>
      <c r="E19" s="233"/>
      <c r="F19" s="233"/>
      <c r="G19" s="232"/>
      <c r="H19" s="232"/>
      <c r="I19" s="232"/>
      <c r="J19" s="232"/>
      <c r="K19" s="232"/>
      <c r="L19" s="234"/>
      <c r="M19" s="234"/>
      <c r="N19" s="234"/>
      <c r="O19" s="235">
        <v>220000</v>
      </c>
      <c r="P19" s="224"/>
      <c r="Q19" s="224"/>
      <c r="R19" s="224"/>
      <c r="S19" s="225"/>
      <c r="T19" s="226"/>
      <c r="U19" s="227"/>
      <c r="V19" s="227"/>
      <c r="W19" s="227"/>
      <c r="X19" s="227"/>
      <c r="Y19" s="227"/>
      <c r="Z19" s="227"/>
      <c r="AA19" s="228"/>
      <c r="AB19" s="228"/>
      <c r="AC19" s="228"/>
    </row>
    <row r="20" spans="1:33" x14ac:dyDescent="0.3">
      <c r="A20" s="11"/>
      <c r="B20" s="19" t="s">
        <v>455</v>
      </c>
      <c r="C20" s="12"/>
      <c r="D20" s="13" t="s">
        <v>89</v>
      </c>
      <c r="E20" s="17"/>
      <c r="G20" s="14"/>
      <c r="H20" s="14"/>
      <c r="I20" s="14"/>
      <c r="J20" s="14"/>
      <c r="K20" s="14"/>
      <c r="L20" s="87"/>
      <c r="M20" s="87"/>
      <c r="N20" s="87"/>
      <c r="O20" s="88">
        <v>175000</v>
      </c>
      <c r="P20" s="88"/>
      <c r="Q20" s="88"/>
      <c r="R20" s="88"/>
      <c r="S20" s="100"/>
      <c r="T20" s="113"/>
      <c r="U20" s="114"/>
      <c r="V20" s="114"/>
      <c r="W20" s="114"/>
      <c r="X20" s="114"/>
      <c r="Y20" s="114"/>
      <c r="Z20" s="114"/>
      <c r="AA20" s="115"/>
      <c r="AB20" s="115"/>
      <c r="AC20" s="115"/>
    </row>
    <row r="21" spans="1:33" s="275" customFormat="1" x14ac:dyDescent="0.3">
      <c r="A21" s="218">
        <v>5024</v>
      </c>
      <c r="B21" s="31" t="s">
        <v>338</v>
      </c>
      <c r="C21" s="316"/>
      <c r="D21" s="33" t="s">
        <v>57</v>
      </c>
      <c r="E21" s="214">
        <v>200000</v>
      </c>
      <c r="F21" s="214"/>
      <c r="G21" s="213"/>
      <c r="H21" s="213"/>
      <c r="I21" s="213"/>
      <c r="J21" s="213"/>
      <c r="K21" s="213" t="s">
        <v>12</v>
      </c>
      <c r="L21" s="87">
        <v>330000</v>
      </c>
      <c r="M21" s="87">
        <v>200000</v>
      </c>
      <c r="N21" s="87"/>
      <c r="O21" s="88">
        <v>275000</v>
      </c>
      <c r="P21" s="88"/>
      <c r="Q21" s="88"/>
      <c r="R21" s="88">
        <v>250000</v>
      </c>
      <c r="S21" s="219"/>
      <c r="T21" s="220"/>
      <c r="U21" s="221"/>
      <c r="V21" s="221"/>
      <c r="W21" s="221"/>
      <c r="X21" s="221">
        <v>250000</v>
      </c>
      <c r="Y21" s="221"/>
      <c r="Z21" s="221"/>
      <c r="AA21" s="222"/>
      <c r="AB21" s="222"/>
      <c r="AC21" s="223">
        <v>250000</v>
      </c>
    </row>
    <row r="22" spans="1:33" x14ac:dyDescent="0.3">
      <c r="A22" s="283"/>
      <c r="B22" s="73" t="s">
        <v>321</v>
      </c>
      <c r="C22" s="74"/>
      <c r="D22" s="75" t="s">
        <v>49</v>
      </c>
      <c r="E22" s="68">
        <v>100000</v>
      </c>
      <c r="F22" s="68"/>
      <c r="G22" s="75"/>
      <c r="H22" s="75"/>
      <c r="I22" s="75"/>
      <c r="J22" s="75"/>
      <c r="K22" s="75" t="s">
        <v>15</v>
      </c>
      <c r="L22" s="105"/>
      <c r="M22" s="105"/>
      <c r="N22" s="106" t="s">
        <v>306</v>
      </c>
      <c r="O22" s="98">
        <v>330000</v>
      </c>
      <c r="P22" s="97"/>
      <c r="Q22" s="98"/>
      <c r="R22" s="98"/>
      <c r="S22" s="107"/>
      <c r="T22" s="132"/>
      <c r="U22" s="133"/>
      <c r="V22" s="133"/>
      <c r="W22" s="133"/>
      <c r="X22" s="133"/>
      <c r="Y22" s="133"/>
      <c r="Z22" s="133"/>
      <c r="AA22" s="134"/>
      <c r="AB22" s="134"/>
      <c r="AC22" s="134"/>
    </row>
    <row r="23" spans="1:33" x14ac:dyDescent="0.3">
      <c r="A23" s="252"/>
      <c r="B23" s="230" t="s">
        <v>446</v>
      </c>
      <c r="C23" s="253"/>
      <c r="D23" s="254" t="s">
        <v>49</v>
      </c>
      <c r="E23" s="255"/>
      <c r="F23" s="255"/>
      <c r="G23" s="254"/>
      <c r="H23" s="256"/>
      <c r="I23" s="254"/>
      <c r="J23" s="254"/>
      <c r="K23" s="254"/>
      <c r="L23" s="257"/>
      <c r="M23" s="257"/>
      <c r="N23" s="257"/>
      <c r="O23" s="258">
        <v>600000</v>
      </c>
      <c r="P23" s="258"/>
      <c r="Q23" s="258"/>
      <c r="R23" s="258"/>
      <c r="S23" s="259"/>
      <c r="T23" s="280"/>
      <c r="U23" s="280"/>
      <c r="V23" s="280"/>
      <c r="W23" s="280"/>
      <c r="X23" s="280"/>
      <c r="Y23" s="280"/>
      <c r="Z23" s="280"/>
      <c r="AA23" s="281"/>
      <c r="AB23" s="281"/>
      <c r="AC23" s="281"/>
    </row>
    <row r="24" spans="1:33" x14ac:dyDescent="0.3">
      <c r="A24" s="53"/>
      <c r="B24" s="46" t="s">
        <v>280</v>
      </c>
      <c r="C24" s="49"/>
      <c r="D24" s="70" t="s">
        <v>294</v>
      </c>
      <c r="E24" s="23"/>
      <c r="F24" s="23"/>
      <c r="G24" s="50"/>
      <c r="H24" s="50"/>
      <c r="I24" s="50"/>
      <c r="J24" s="50"/>
      <c r="K24" s="50"/>
      <c r="L24" s="90"/>
      <c r="M24" s="90"/>
      <c r="N24" s="90"/>
      <c r="O24" s="91"/>
      <c r="P24" s="91">
        <v>4000000</v>
      </c>
      <c r="Q24" s="91"/>
      <c r="R24" s="91"/>
      <c r="S24" s="102"/>
      <c r="T24" s="286"/>
      <c r="U24" s="117"/>
      <c r="V24" s="117"/>
      <c r="W24" s="117"/>
      <c r="X24" s="117"/>
      <c r="Y24" s="117"/>
      <c r="Z24" s="117"/>
      <c r="AA24" s="129"/>
      <c r="AB24" s="129"/>
      <c r="AC24" s="129"/>
    </row>
    <row r="25" spans="1:33" s="284" customFormat="1" x14ac:dyDescent="0.3">
      <c r="A25" s="56"/>
      <c r="B25" s="206" t="s">
        <v>302</v>
      </c>
      <c r="C25" s="207"/>
      <c r="D25" s="208" t="s">
        <v>114</v>
      </c>
      <c r="E25" s="209"/>
      <c r="F25" s="209"/>
      <c r="G25" s="208"/>
      <c r="H25" s="208"/>
      <c r="I25" s="208"/>
      <c r="J25" s="208"/>
      <c r="K25" s="208"/>
      <c r="L25" s="90"/>
      <c r="M25" s="90"/>
      <c r="N25" s="90"/>
      <c r="O25" s="211">
        <v>6000000</v>
      </c>
      <c r="P25" s="91"/>
      <c r="Q25" s="91"/>
      <c r="R25" s="91"/>
      <c r="S25" s="102"/>
      <c r="T25" s="116"/>
      <c r="U25" s="117"/>
      <c r="V25" s="117"/>
      <c r="W25" s="117"/>
      <c r="X25" s="117"/>
      <c r="Y25" s="117"/>
      <c r="Z25" s="117"/>
      <c r="AA25" s="129"/>
      <c r="AB25" s="129"/>
      <c r="AC25" s="129"/>
    </row>
    <row r="26" spans="1:33" s="190" customFormat="1" x14ac:dyDescent="0.3">
      <c r="A26" s="310"/>
      <c r="B26" s="190" t="s">
        <v>423</v>
      </c>
      <c r="C26" s="311"/>
      <c r="D26" s="191" t="s">
        <v>49</v>
      </c>
      <c r="E26" s="192"/>
      <c r="F26" s="192"/>
      <c r="G26" s="191"/>
      <c r="H26" s="191"/>
      <c r="I26" s="191"/>
      <c r="J26" s="191"/>
      <c r="K26" s="191"/>
      <c r="L26" s="193"/>
      <c r="M26" s="193"/>
      <c r="N26" s="193"/>
      <c r="O26" s="195"/>
      <c r="P26" s="99">
        <v>6000000</v>
      </c>
      <c r="Q26" s="195"/>
      <c r="R26" s="195"/>
      <c r="S26" s="312"/>
      <c r="T26" s="313"/>
      <c r="U26" s="314"/>
      <c r="V26" s="314"/>
      <c r="W26" s="314"/>
      <c r="X26" s="314"/>
      <c r="Y26" s="314"/>
      <c r="Z26" s="314"/>
      <c r="AA26" s="315"/>
      <c r="AB26" s="315"/>
      <c r="AC26" s="315"/>
    </row>
    <row r="27" spans="1:33" s="205" customFormat="1" x14ac:dyDescent="0.3">
      <c r="A27" s="53"/>
      <c r="B27" s="323" t="s">
        <v>288</v>
      </c>
      <c r="C27" s="324" t="s">
        <v>43</v>
      </c>
      <c r="D27" s="325" t="s">
        <v>49</v>
      </c>
      <c r="E27" s="209">
        <v>16000000</v>
      </c>
      <c r="F27" s="209">
        <f>+E27-SUM(L27:Z27)</f>
        <v>-4000000</v>
      </c>
      <c r="G27" s="208" t="s">
        <v>44</v>
      </c>
      <c r="H27" s="210" t="s">
        <v>45</v>
      </c>
      <c r="I27" s="208" t="s">
        <v>31</v>
      </c>
      <c r="J27" s="208"/>
      <c r="K27" s="208" t="s">
        <v>46</v>
      </c>
      <c r="L27" s="90"/>
      <c r="M27" s="90"/>
      <c r="N27" s="90"/>
      <c r="O27" s="91"/>
      <c r="P27" s="91"/>
      <c r="Q27" s="91">
        <v>20000000</v>
      </c>
      <c r="R27" s="91"/>
      <c r="S27" s="89"/>
      <c r="T27" s="116"/>
      <c r="U27" s="117"/>
      <c r="V27" s="117"/>
      <c r="W27" s="117"/>
      <c r="X27" s="117"/>
      <c r="Y27" s="117"/>
      <c r="Z27" s="117"/>
      <c r="AA27" s="115"/>
      <c r="AB27" s="115"/>
      <c r="AC27" s="115"/>
      <c r="AD27" s="161"/>
      <c r="AE27" s="161"/>
      <c r="AF27" s="161"/>
      <c r="AG27" s="161"/>
    </row>
    <row r="28" spans="1:33" x14ac:dyDescent="0.3">
      <c r="A28" s="302">
        <v>5082</v>
      </c>
      <c r="B28" s="19" t="s">
        <v>106</v>
      </c>
      <c r="C28" s="304" t="s">
        <v>43</v>
      </c>
      <c r="D28" s="20" t="s">
        <v>57</v>
      </c>
      <c r="E28" s="17">
        <v>325000</v>
      </c>
      <c r="F28" s="3">
        <f>+E28-SUM(L28:Z28)</f>
        <v>-57000</v>
      </c>
      <c r="G28" s="14" t="s">
        <v>57</v>
      </c>
      <c r="H28" s="14" t="s">
        <v>74</v>
      </c>
      <c r="I28" s="14" t="s">
        <v>75</v>
      </c>
      <c r="J28" s="14"/>
      <c r="K28" s="14" t="s">
        <v>13</v>
      </c>
      <c r="L28" s="87"/>
      <c r="M28" s="87"/>
      <c r="N28" s="87"/>
      <c r="O28" s="88"/>
      <c r="P28" s="88">
        <v>382000</v>
      </c>
      <c r="Q28" s="88">
        <v>0</v>
      </c>
      <c r="R28" s="88"/>
      <c r="S28" s="88"/>
      <c r="T28" s="276"/>
      <c r="U28" s="136"/>
      <c r="V28" s="136"/>
      <c r="W28" s="136"/>
      <c r="X28" s="136"/>
      <c r="Y28" s="277"/>
      <c r="Z28" s="277"/>
      <c r="AA28" s="137"/>
      <c r="AB28" s="137"/>
      <c r="AC28" s="137"/>
    </row>
    <row r="29" spans="1:33" x14ac:dyDescent="0.3">
      <c r="A29" s="303"/>
      <c r="B29" s="10" t="s">
        <v>105</v>
      </c>
      <c r="C29" s="304" t="s">
        <v>43</v>
      </c>
      <c r="D29" s="13" t="s">
        <v>57</v>
      </c>
      <c r="E29" s="3">
        <v>250000</v>
      </c>
      <c r="F29" s="3">
        <f>+E29-SUM(L29:Z29)</f>
        <v>-550000</v>
      </c>
      <c r="G29" s="13" t="s">
        <v>57</v>
      </c>
      <c r="H29" s="13" t="s">
        <v>96</v>
      </c>
      <c r="I29" s="13" t="s">
        <v>75</v>
      </c>
      <c r="K29" s="13" t="s">
        <v>12</v>
      </c>
      <c r="L29" s="87"/>
      <c r="M29" s="87"/>
      <c r="N29" s="305"/>
      <c r="O29" s="88"/>
      <c r="P29" s="88">
        <v>800000</v>
      </c>
      <c r="Q29" s="88"/>
      <c r="R29" s="88"/>
      <c r="S29" s="89"/>
      <c r="T29" s="278"/>
      <c r="U29" s="279"/>
      <c r="V29" s="279"/>
      <c r="W29" s="279"/>
      <c r="X29" s="279"/>
      <c r="Y29" s="279"/>
      <c r="Z29" s="279"/>
      <c r="AA29" s="137"/>
      <c r="AB29" s="137"/>
      <c r="AC29" s="137"/>
    </row>
    <row r="30" spans="1:33" s="46" customFormat="1" x14ac:dyDescent="0.3">
      <c r="A30" s="53" t="s">
        <v>26</v>
      </c>
      <c r="B30" s="46" t="s">
        <v>56</v>
      </c>
      <c r="C30" s="49" t="s">
        <v>43</v>
      </c>
      <c r="D30" s="50" t="s">
        <v>57</v>
      </c>
      <c r="E30" s="23">
        <v>2000000</v>
      </c>
      <c r="F30" s="23">
        <f>+E30-SUM(L30:Z30)</f>
        <v>-1000000</v>
      </c>
      <c r="G30" s="50" t="s">
        <v>289</v>
      </c>
      <c r="H30" s="50" t="s">
        <v>58</v>
      </c>
      <c r="I30" s="50" t="s">
        <v>31</v>
      </c>
      <c r="J30" s="50"/>
      <c r="K30" s="50" t="s">
        <v>22</v>
      </c>
      <c r="L30" s="90"/>
      <c r="M30" s="90"/>
      <c r="N30" s="90"/>
      <c r="O30" s="91"/>
      <c r="P30" s="91"/>
      <c r="Q30" s="91"/>
      <c r="R30" s="91"/>
      <c r="S30" s="92">
        <v>3000000</v>
      </c>
      <c r="T30" s="116"/>
      <c r="U30" s="117"/>
      <c r="V30" s="117"/>
      <c r="W30" s="117"/>
      <c r="X30" s="117"/>
      <c r="Y30" s="117"/>
      <c r="Z30" s="117"/>
      <c r="AA30" s="118"/>
      <c r="AB30" s="118"/>
      <c r="AC30" s="118"/>
    </row>
    <row r="31" spans="1:33" s="60" customFormat="1" x14ac:dyDescent="0.3">
      <c r="A31" s="48" t="s">
        <v>33</v>
      </c>
      <c r="B31" s="46" t="s">
        <v>65</v>
      </c>
      <c r="C31" s="49" t="s">
        <v>290</v>
      </c>
      <c r="D31" s="50" t="s">
        <v>57</v>
      </c>
      <c r="E31" s="23">
        <v>4000000</v>
      </c>
      <c r="F31" s="23">
        <f>+E31-SUM(L31:Z31)</f>
        <v>1847000</v>
      </c>
      <c r="G31" s="50" t="s">
        <v>289</v>
      </c>
      <c r="H31" s="50" t="s">
        <v>58</v>
      </c>
      <c r="I31" s="50" t="s">
        <v>31</v>
      </c>
      <c r="J31" s="50"/>
      <c r="K31" s="50" t="s">
        <v>46</v>
      </c>
      <c r="L31" s="90"/>
      <c r="M31" s="90"/>
      <c r="N31" s="90"/>
      <c r="O31" s="91"/>
      <c r="P31" s="91"/>
      <c r="Q31" s="91">
        <v>2153000</v>
      </c>
      <c r="R31" s="91"/>
      <c r="S31" s="93"/>
      <c r="T31" s="119"/>
      <c r="U31" s="120"/>
      <c r="V31" s="120"/>
      <c r="W31" s="120"/>
      <c r="X31" s="120"/>
      <c r="Y31" s="120"/>
      <c r="Z31" s="120"/>
      <c r="AA31" s="121"/>
      <c r="AB31" s="121"/>
      <c r="AC31" s="121"/>
    </row>
    <row r="32" spans="1:33" x14ac:dyDescent="0.3">
      <c r="A32" s="11"/>
      <c r="B32" s="19" t="s">
        <v>424</v>
      </c>
      <c r="C32" s="12"/>
      <c r="D32" s="20" t="s">
        <v>57</v>
      </c>
      <c r="E32" s="17"/>
      <c r="G32" s="14"/>
      <c r="H32" s="14"/>
      <c r="I32" s="14"/>
      <c r="J32" s="14"/>
      <c r="K32" s="14"/>
      <c r="L32" s="87"/>
      <c r="M32" s="87"/>
      <c r="N32" s="87"/>
      <c r="O32" s="88"/>
      <c r="P32" s="88"/>
      <c r="Q32" s="88"/>
      <c r="R32" s="88">
        <v>50000</v>
      </c>
      <c r="S32" s="93"/>
      <c r="T32" s="124"/>
      <c r="U32" s="114"/>
      <c r="V32" s="125"/>
      <c r="W32" s="125"/>
      <c r="X32" s="125"/>
      <c r="Y32" s="125"/>
      <c r="Z32" s="125"/>
      <c r="AA32" s="121"/>
      <c r="AB32" s="121"/>
      <c r="AC32" s="121"/>
    </row>
    <row r="33" spans="1:29" x14ac:dyDescent="0.3">
      <c r="A33" s="1" t="s">
        <v>39</v>
      </c>
      <c r="B33" s="19" t="s">
        <v>141</v>
      </c>
      <c r="C33" s="12" t="s">
        <v>290</v>
      </c>
      <c r="D33" s="20" t="s">
        <v>57</v>
      </c>
      <c r="E33" s="17">
        <v>250000</v>
      </c>
      <c r="F33" s="3">
        <f>+E33-SUM(L33:Z33)</f>
        <v>0</v>
      </c>
      <c r="G33" s="14" t="s">
        <v>137</v>
      </c>
      <c r="H33" s="14" t="s">
        <v>58</v>
      </c>
      <c r="I33" s="14" t="s">
        <v>75</v>
      </c>
      <c r="J33" s="14"/>
      <c r="K33" s="14" t="s">
        <v>142</v>
      </c>
      <c r="L33" s="87">
        <v>0</v>
      </c>
      <c r="M33" s="87">
        <v>0</v>
      </c>
      <c r="N33" s="87">
        <v>0</v>
      </c>
      <c r="O33" s="88"/>
      <c r="P33" s="88">
        <v>0</v>
      </c>
      <c r="Q33" s="94">
        <v>250000</v>
      </c>
      <c r="R33" s="88">
        <v>0</v>
      </c>
      <c r="S33" s="95"/>
      <c r="T33" s="122"/>
      <c r="U33" s="123"/>
      <c r="V33" s="123"/>
      <c r="W33" s="123"/>
      <c r="X33" s="123"/>
      <c r="Y33" s="123"/>
      <c r="Z33" s="123"/>
      <c r="AA33" s="126"/>
      <c r="AB33" s="126"/>
      <c r="AC33" s="126"/>
    </row>
    <row r="34" spans="1:29" x14ac:dyDescent="0.3">
      <c r="A34" s="15">
        <v>5095</v>
      </c>
      <c r="B34" s="19" t="s">
        <v>123</v>
      </c>
      <c r="C34" s="12" t="s">
        <v>43</v>
      </c>
      <c r="D34" s="20" t="s">
        <v>28</v>
      </c>
      <c r="E34" s="17">
        <v>143700</v>
      </c>
      <c r="F34" s="3">
        <f>+E34-SUM(L34:Z34)</f>
        <v>0</v>
      </c>
      <c r="G34" s="14" t="s">
        <v>121</v>
      </c>
      <c r="H34" s="14" t="s">
        <v>30</v>
      </c>
      <c r="I34" s="14" t="s">
        <v>75</v>
      </c>
      <c r="J34" s="14"/>
      <c r="K34" s="14" t="s">
        <v>15</v>
      </c>
      <c r="L34" s="87">
        <v>0</v>
      </c>
      <c r="M34" s="87">
        <v>0</v>
      </c>
      <c r="N34" s="87">
        <v>0</v>
      </c>
      <c r="O34" s="88"/>
      <c r="P34" s="89"/>
      <c r="Q34" s="88">
        <v>0</v>
      </c>
      <c r="R34" s="88">
        <v>143700</v>
      </c>
      <c r="S34" s="89"/>
      <c r="T34" s="113"/>
      <c r="U34" s="114"/>
      <c r="V34" s="114"/>
      <c r="W34" s="114"/>
      <c r="X34" s="114"/>
      <c r="Y34" s="114"/>
      <c r="Z34" s="114"/>
      <c r="AA34" s="115"/>
      <c r="AB34" s="115"/>
      <c r="AC34" s="115"/>
    </row>
    <row r="35" spans="1:29" x14ac:dyDescent="0.3">
      <c r="A35" s="11" t="s">
        <v>353</v>
      </c>
      <c r="B35" s="247" t="s">
        <v>354</v>
      </c>
      <c r="C35" s="248"/>
      <c r="D35" s="249" t="s">
        <v>28</v>
      </c>
      <c r="L35" s="87"/>
      <c r="M35" s="87"/>
      <c r="N35" s="87"/>
      <c r="O35" s="85"/>
      <c r="P35" s="158"/>
      <c r="Q35" s="88"/>
      <c r="R35" s="88"/>
      <c r="S35" s="89"/>
      <c r="T35" s="250">
        <v>800000</v>
      </c>
      <c r="U35" s="114"/>
      <c r="V35" s="114"/>
      <c r="W35" s="114"/>
      <c r="X35" s="114"/>
      <c r="Y35" s="114"/>
      <c r="Z35" s="114"/>
      <c r="AA35" s="115"/>
      <c r="AB35" s="115"/>
      <c r="AC35" s="115"/>
    </row>
    <row r="36" spans="1:29" x14ac:dyDescent="0.3">
      <c r="A36" s="11" t="s">
        <v>67</v>
      </c>
      <c r="B36" s="16" t="s">
        <v>76</v>
      </c>
      <c r="C36" s="12" t="s">
        <v>73</v>
      </c>
      <c r="D36" s="14" t="s">
        <v>28</v>
      </c>
      <c r="E36" s="17">
        <v>418000</v>
      </c>
      <c r="F36" s="3">
        <f t="shared" ref="F36:F54" si="0">+E36-SUM(L36:Z36)</f>
        <v>-200000</v>
      </c>
      <c r="G36" s="14" t="s">
        <v>77</v>
      </c>
      <c r="H36" s="14" t="s">
        <v>30</v>
      </c>
      <c r="I36" s="14" t="s">
        <v>75</v>
      </c>
      <c r="J36" s="14"/>
      <c r="K36" s="14" t="s">
        <v>12</v>
      </c>
      <c r="L36" s="87"/>
      <c r="M36" s="87"/>
      <c r="N36" s="87"/>
      <c r="O36" s="88"/>
      <c r="P36" s="88">
        <v>618000</v>
      </c>
      <c r="Q36" s="88"/>
      <c r="R36" s="88"/>
      <c r="S36" s="89"/>
      <c r="T36" s="124"/>
      <c r="U36" s="125"/>
      <c r="V36" s="125"/>
      <c r="W36" s="125"/>
      <c r="X36" s="125"/>
      <c r="Y36" s="125"/>
      <c r="Z36" s="125"/>
      <c r="AA36" s="115"/>
      <c r="AB36" s="115"/>
      <c r="AC36" s="115"/>
    </row>
    <row r="37" spans="1:29" x14ac:dyDescent="0.3">
      <c r="A37" s="15">
        <v>5067</v>
      </c>
      <c r="B37" s="16" t="s">
        <v>107</v>
      </c>
      <c r="C37" s="12" t="s">
        <v>43</v>
      </c>
      <c r="D37" s="20" t="s">
        <v>28</v>
      </c>
      <c r="E37" s="17">
        <v>124743</v>
      </c>
      <c r="F37" s="3">
        <f t="shared" si="0"/>
        <v>74743</v>
      </c>
      <c r="G37" s="14" t="s">
        <v>57</v>
      </c>
      <c r="H37" s="14" t="s">
        <v>30</v>
      </c>
      <c r="I37" s="14" t="s">
        <v>75</v>
      </c>
      <c r="J37" s="14"/>
      <c r="K37" s="14" t="s">
        <v>14</v>
      </c>
      <c r="L37" s="306">
        <v>0</v>
      </c>
      <c r="M37" s="87"/>
      <c r="N37" s="87">
        <v>0</v>
      </c>
      <c r="O37" s="88"/>
      <c r="P37" s="88"/>
      <c r="Q37" s="88"/>
      <c r="R37" s="88"/>
      <c r="S37" s="100">
        <v>50000</v>
      </c>
      <c r="T37" s="124"/>
      <c r="U37" s="125"/>
      <c r="V37" s="125"/>
      <c r="W37" s="125"/>
      <c r="X37" s="125"/>
      <c r="Y37" s="125"/>
      <c r="Z37" s="125"/>
      <c r="AA37" s="115"/>
      <c r="AB37" s="115"/>
      <c r="AC37" s="115"/>
    </row>
    <row r="38" spans="1:29" x14ac:dyDescent="0.3">
      <c r="A38" s="11" t="s">
        <v>104</v>
      </c>
      <c r="B38" s="19" t="s">
        <v>108</v>
      </c>
      <c r="C38" s="12" t="s">
        <v>43</v>
      </c>
      <c r="D38" s="20" t="s">
        <v>28</v>
      </c>
      <c r="E38" s="17">
        <v>150000</v>
      </c>
      <c r="F38" s="3">
        <f t="shared" si="0"/>
        <v>70000</v>
      </c>
      <c r="G38" s="14" t="s">
        <v>57</v>
      </c>
      <c r="H38" s="14" t="s">
        <v>74</v>
      </c>
      <c r="I38" s="14" t="s">
        <v>75</v>
      </c>
      <c r="J38" s="14"/>
      <c r="K38" s="14" t="s">
        <v>14</v>
      </c>
      <c r="L38" s="87"/>
      <c r="M38" s="87"/>
      <c r="N38" s="306"/>
      <c r="O38" s="101"/>
      <c r="P38" s="88"/>
      <c r="Q38" s="88"/>
      <c r="R38" s="88"/>
      <c r="S38" s="100">
        <v>80000</v>
      </c>
      <c r="T38" s="113"/>
      <c r="U38" s="114"/>
      <c r="V38" s="114"/>
      <c r="W38" s="114"/>
      <c r="X38" s="114"/>
      <c r="Y38" s="114"/>
      <c r="Z38" s="114"/>
      <c r="AA38" s="115"/>
      <c r="AB38" s="115"/>
      <c r="AC38" s="115"/>
    </row>
    <row r="39" spans="1:29" s="60" customFormat="1" x14ac:dyDescent="0.3">
      <c r="A39" s="58">
        <v>5142</v>
      </c>
      <c r="B39" s="47" t="s">
        <v>109</v>
      </c>
      <c r="C39" s="49" t="s">
        <v>43</v>
      </c>
      <c r="D39" s="54" t="s">
        <v>28</v>
      </c>
      <c r="E39" s="57">
        <v>700000</v>
      </c>
      <c r="F39" s="23">
        <f t="shared" si="0"/>
        <v>-600000</v>
      </c>
      <c r="G39" s="54" t="s">
        <v>44</v>
      </c>
      <c r="H39" s="54" t="s">
        <v>30</v>
      </c>
      <c r="I39" s="54" t="s">
        <v>75</v>
      </c>
      <c r="J39" s="54"/>
      <c r="K39" s="54" t="s">
        <v>16</v>
      </c>
      <c r="L39" s="90"/>
      <c r="M39" s="90"/>
      <c r="N39" s="90"/>
      <c r="O39" s="91"/>
      <c r="P39" s="91">
        <v>1300000</v>
      </c>
      <c r="Q39" s="91"/>
      <c r="R39" s="91"/>
      <c r="S39" s="102"/>
      <c r="T39" s="116"/>
      <c r="U39" s="117"/>
      <c r="V39" s="117"/>
      <c r="W39" s="117"/>
      <c r="X39" s="117"/>
      <c r="Y39" s="117"/>
      <c r="Z39" s="117"/>
      <c r="AA39" s="129"/>
      <c r="AB39" s="129"/>
      <c r="AC39" s="129"/>
    </row>
    <row r="40" spans="1:29" x14ac:dyDescent="0.3">
      <c r="A40" s="15">
        <v>1009</v>
      </c>
      <c r="B40" s="19" t="s">
        <v>110</v>
      </c>
      <c r="C40" s="12" t="s">
        <v>43</v>
      </c>
      <c r="D40" s="20" t="s">
        <v>28</v>
      </c>
      <c r="E40" s="17">
        <v>230000</v>
      </c>
      <c r="F40" s="3">
        <f t="shared" si="0"/>
        <v>-500000</v>
      </c>
      <c r="G40" s="14" t="s">
        <v>44</v>
      </c>
      <c r="H40" s="14" t="s">
        <v>97</v>
      </c>
      <c r="I40" s="14" t="s">
        <v>75</v>
      </c>
      <c r="J40" s="14"/>
      <c r="K40" s="14" t="s">
        <v>17</v>
      </c>
      <c r="L40" s="87"/>
      <c r="M40" s="87"/>
      <c r="N40" s="87"/>
      <c r="O40" s="88"/>
      <c r="P40" s="88"/>
      <c r="Q40" s="88"/>
      <c r="R40" s="88">
        <v>730000</v>
      </c>
      <c r="S40" s="89"/>
      <c r="T40" s="113"/>
      <c r="U40" s="114"/>
      <c r="V40" s="114"/>
      <c r="W40" s="114"/>
      <c r="X40" s="114"/>
      <c r="Y40" s="114"/>
      <c r="Z40" s="114"/>
      <c r="AA40" s="115"/>
      <c r="AB40" s="115"/>
      <c r="AC40" s="115"/>
    </row>
    <row r="41" spans="1:29" x14ac:dyDescent="0.3">
      <c r="A41" s="14">
        <v>5132</v>
      </c>
      <c r="B41" s="19" t="s">
        <v>111</v>
      </c>
      <c r="C41" s="12" t="s">
        <v>43</v>
      </c>
      <c r="D41" s="20" t="s">
        <v>28</v>
      </c>
      <c r="E41" s="17">
        <v>350000</v>
      </c>
      <c r="F41" s="3">
        <f t="shared" si="0"/>
        <v>0</v>
      </c>
      <c r="G41" s="14" t="s">
        <v>44</v>
      </c>
      <c r="H41" s="14" t="s">
        <v>102</v>
      </c>
      <c r="I41" s="14" t="s">
        <v>75</v>
      </c>
      <c r="J41" s="14"/>
      <c r="K41" s="14" t="s">
        <v>14</v>
      </c>
      <c r="L41" s="87"/>
      <c r="M41" s="87"/>
      <c r="N41" s="87"/>
      <c r="O41" s="88"/>
      <c r="P41" s="88"/>
      <c r="Q41" s="88"/>
      <c r="R41" s="88"/>
      <c r="S41" s="88">
        <v>350000</v>
      </c>
      <c r="T41" s="113"/>
      <c r="U41" s="114"/>
      <c r="V41" s="114"/>
      <c r="W41" s="114"/>
      <c r="X41" s="114"/>
      <c r="Y41" s="114"/>
      <c r="Z41" s="114"/>
      <c r="AA41" s="115"/>
      <c r="AB41" s="115"/>
      <c r="AC41" s="115"/>
    </row>
    <row r="42" spans="1:29" x14ac:dyDescent="0.3">
      <c r="A42" s="25">
        <v>5016</v>
      </c>
      <c r="B42" s="19" t="s">
        <v>115</v>
      </c>
      <c r="C42" s="12" t="s">
        <v>43</v>
      </c>
      <c r="D42" s="20" t="s">
        <v>28</v>
      </c>
      <c r="E42" s="17">
        <v>90295</v>
      </c>
      <c r="F42" s="3">
        <f t="shared" si="0"/>
        <v>0</v>
      </c>
      <c r="G42" s="14" t="s">
        <v>116</v>
      </c>
      <c r="H42" s="14" t="s">
        <v>30</v>
      </c>
      <c r="I42" s="14" t="s">
        <v>75</v>
      </c>
      <c r="J42" s="14"/>
      <c r="K42" s="14" t="s">
        <v>14</v>
      </c>
      <c r="L42" s="87">
        <v>0</v>
      </c>
      <c r="M42" s="306"/>
      <c r="N42" s="87">
        <v>0</v>
      </c>
      <c r="O42" s="88"/>
      <c r="P42" s="88"/>
      <c r="Q42" s="88">
        <v>90295</v>
      </c>
      <c r="R42" s="88"/>
      <c r="S42" s="89"/>
      <c r="T42" s="114"/>
      <c r="U42" s="114"/>
      <c r="V42" s="114"/>
      <c r="W42" s="114"/>
      <c r="X42" s="114"/>
      <c r="Y42" s="114"/>
      <c r="Z42" s="114"/>
      <c r="AA42" s="115"/>
      <c r="AB42" s="115"/>
      <c r="AC42" s="115"/>
    </row>
    <row r="43" spans="1:29" x14ac:dyDescent="0.3">
      <c r="A43" s="25">
        <v>5022</v>
      </c>
      <c r="B43" s="19" t="s">
        <v>117</v>
      </c>
      <c r="C43" s="12" t="s">
        <v>43</v>
      </c>
      <c r="D43" s="20" t="s">
        <v>28</v>
      </c>
      <c r="E43" s="17">
        <v>63430</v>
      </c>
      <c r="F43" s="3">
        <f t="shared" si="0"/>
        <v>0</v>
      </c>
      <c r="G43" s="14" t="s">
        <v>118</v>
      </c>
      <c r="H43" s="14" t="s">
        <v>30</v>
      </c>
      <c r="I43" s="14" t="s">
        <v>75</v>
      </c>
      <c r="J43" s="14"/>
      <c r="K43" s="14" t="s">
        <v>13</v>
      </c>
      <c r="L43" s="87">
        <v>0</v>
      </c>
      <c r="M43" s="87">
        <v>0</v>
      </c>
      <c r="N43" s="87"/>
      <c r="O43" s="88"/>
      <c r="P43" s="88"/>
      <c r="Q43" s="101">
        <v>63430</v>
      </c>
      <c r="R43" s="88"/>
      <c r="S43" s="89"/>
      <c r="T43" s="113"/>
      <c r="U43" s="114"/>
      <c r="V43" s="114"/>
      <c r="W43" s="114"/>
      <c r="X43" s="114"/>
      <c r="Y43" s="114"/>
      <c r="Z43" s="114"/>
      <c r="AA43" s="115"/>
      <c r="AB43" s="115"/>
      <c r="AC43" s="115"/>
    </row>
    <row r="44" spans="1:29" x14ac:dyDescent="0.3">
      <c r="A44" s="26" t="s">
        <v>112</v>
      </c>
      <c r="B44" s="19" t="s">
        <v>120</v>
      </c>
      <c r="C44" s="12" t="s">
        <v>43</v>
      </c>
      <c r="D44" s="20" t="s">
        <v>28</v>
      </c>
      <c r="E44" s="17">
        <v>180000</v>
      </c>
      <c r="F44" s="3">
        <f t="shared" si="0"/>
        <v>0</v>
      </c>
      <c r="G44" s="14" t="s">
        <v>119</v>
      </c>
      <c r="H44" s="14" t="s">
        <v>80</v>
      </c>
      <c r="I44" s="14" t="s">
        <v>75</v>
      </c>
      <c r="J44" s="14"/>
      <c r="K44" s="14" t="s">
        <v>15</v>
      </c>
      <c r="L44" s="87"/>
      <c r="M44" s="87"/>
      <c r="N44" s="87"/>
      <c r="O44" s="88"/>
      <c r="P44" s="88"/>
      <c r="Q44" s="88"/>
      <c r="R44" s="88"/>
      <c r="S44" s="89"/>
      <c r="T44" s="113"/>
      <c r="U44" s="114"/>
      <c r="V44" s="114"/>
      <c r="W44" s="114"/>
      <c r="X44" s="114"/>
      <c r="Y44" s="114"/>
      <c r="Z44" s="114">
        <v>180000</v>
      </c>
      <c r="AA44" s="115"/>
      <c r="AB44" s="115"/>
      <c r="AC44" s="115"/>
    </row>
    <row r="45" spans="1:29" x14ac:dyDescent="0.3">
      <c r="A45" s="25">
        <v>5038</v>
      </c>
      <c r="B45" s="19" t="s">
        <v>305</v>
      </c>
      <c r="C45" s="12" t="s">
        <v>43</v>
      </c>
      <c r="D45" s="20" t="s">
        <v>28</v>
      </c>
      <c r="E45" s="17">
        <v>124379</v>
      </c>
      <c r="F45" s="3">
        <f t="shared" si="0"/>
        <v>-621</v>
      </c>
      <c r="G45" s="14" t="s">
        <v>121</v>
      </c>
      <c r="H45" s="14" t="s">
        <v>30</v>
      </c>
      <c r="I45" s="14" t="s">
        <v>75</v>
      </c>
      <c r="J45" s="14"/>
      <c r="K45" s="14" t="s">
        <v>14</v>
      </c>
      <c r="L45" s="87">
        <v>0</v>
      </c>
      <c r="M45" s="87"/>
      <c r="N45" s="87">
        <v>0</v>
      </c>
      <c r="O45" s="88"/>
      <c r="P45" s="88">
        <v>0</v>
      </c>
      <c r="Q45" s="88">
        <v>125000</v>
      </c>
      <c r="R45" s="88"/>
      <c r="S45" s="89"/>
      <c r="T45" s="113"/>
      <c r="U45" s="114"/>
      <c r="V45" s="114"/>
      <c r="W45" s="114"/>
      <c r="X45" s="114"/>
      <c r="Y45" s="114"/>
      <c r="Z45" s="114"/>
      <c r="AA45" s="115"/>
      <c r="AB45" s="115"/>
      <c r="AC45" s="115"/>
    </row>
    <row r="46" spans="1:29" x14ac:dyDescent="0.3">
      <c r="A46" s="15">
        <v>5037</v>
      </c>
      <c r="B46" s="19" t="s">
        <v>122</v>
      </c>
      <c r="C46" s="12" t="s">
        <v>43</v>
      </c>
      <c r="D46" s="20" t="s">
        <v>28</v>
      </c>
      <c r="E46" s="17">
        <v>162000</v>
      </c>
      <c r="F46" s="3">
        <f t="shared" si="0"/>
        <v>0</v>
      </c>
      <c r="G46" s="14" t="s">
        <v>121</v>
      </c>
      <c r="H46" s="14" t="s">
        <v>78</v>
      </c>
      <c r="I46" s="14" t="s">
        <v>75</v>
      </c>
      <c r="J46" s="14"/>
      <c r="K46" s="14" t="s">
        <v>13</v>
      </c>
      <c r="L46" s="87"/>
      <c r="M46" s="87"/>
      <c r="N46" s="87"/>
      <c r="O46" s="89"/>
      <c r="P46" s="88"/>
      <c r="Q46" s="88"/>
      <c r="R46" s="88"/>
      <c r="S46" s="88">
        <v>162000</v>
      </c>
      <c r="T46" s="113"/>
      <c r="U46" s="114"/>
      <c r="V46" s="114"/>
      <c r="W46" s="114"/>
      <c r="X46" s="114"/>
      <c r="Y46" s="114"/>
      <c r="Z46" s="114"/>
      <c r="AA46" s="115"/>
      <c r="AB46" s="115"/>
      <c r="AC46" s="115"/>
    </row>
    <row r="47" spans="1:29" x14ac:dyDescent="0.3">
      <c r="A47" s="58">
        <v>5133</v>
      </c>
      <c r="B47" s="46" t="s">
        <v>127</v>
      </c>
      <c r="C47" s="49" t="s">
        <v>43</v>
      </c>
      <c r="D47" s="50" t="s">
        <v>28</v>
      </c>
      <c r="E47" s="23">
        <v>1838049</v>
      </c>
      <c r="F47" s="23">
        <f t="shared" si="0"/>
        <v>744976</v>
      </c>
      <c r="G47" s="50" t="s">
        <v>126</v>
      </c>
      <c r="H47" s="50" t="s">
        <v>78</v>
      </c>
      <c r="I47" s="50" t="s">
        <v>75</v>
      </c>
      <c r="J47" s="50"/>
      <c r="K47" s="50" t="s">
        <v>11</v>
      </c>
      <c r="L47" s="90">
        <v>1093073</v>
      </c>
      <c r="M47" s="90"/>
      <c r="N47" s="90"/>
      <c r="O47" s="91"/>
      <c r="P47" s="91"/>
      <c r="Q47" s="91"/>
      <c r="R47" s="91"/>
      <c r="S47" s="102"/>
      <c r="T47" s="116"/>
      <c r="U47" s="117"/>
      <c r="V47" s="117"/>
      <c r="W47" s="117"/>
      <c r="X47" s="117"/>
      <c r="Y47" s="117"/>
      <c r="Z47" s="117"/>
      <c r="AA47" s="129"/>
      <c r="AB47" s="129"/>
      <c r="AC47" s="129"/>
    </row>
    <row r="48" spans="1:29" x14ac:dyDescent="0.3">
      <c r="A48" s="69">
        <v>0</v>
      </c>
      <c r="B48" s="63" t="s">
        <v>217</v>
      </c>
      <c r="C48" s="61" t="s">
        <v>43</v>
      </c>
      <c r="D48" s="62" t="s">
        <v>28</v>
      </c>
      <c r="E48" s="64">
        <v>19000</v>
      </c>
      <c r="F48" s="59">
        <f t="shared" si="0"/>
        <v>0</v>
      </c>
      <c r="G48" s="65" t="s">
        <v>216</v>
      </c>
      <c r="H48" s="65" t="s">
        <v>30</v>
      </c>
      <c r="I48" s="65" t="s">
        <v>214</v>
      </c>
      <c r="J48" s="65"/>
      <c r="K48" s="65" t="s">
        <v>16</v>
      </c>
      <c r="L48" s="96"/>
      <c r="M48" s="96"/>
      <c r="N48" s="96"/>
      <c r="O48" s="99"/>
      <c r="P48" s="99"/>
      <c r="Q48" s="99"/>
      <c r="R48" s="95"/>
      <c r="S48" s="103">
        <v>19000</v>
      </c>
      <c r="T48" s="127"/>
      <c r="U48" s="128"/>
      <c r="V48" s="128"/>
      <c r="W48" s="128"/>
      <c r="X48" s="128"/>
      <c r="Y48" s="128"/>
      <c r="Z48" s="128"/>
      <c r="AA48" s="126"/>
      <c r="AB48" s="126"/>
      <c r="AC48" s="126"/>
    </row>
    <row r="49" spans="1:29" x14ac:dyDescent="0.3">
      <c r="A49" s="15">
        <v>6020</v>
      </c>
      <c r="B49" s="16" t="s">
        <v>218</v>
      </c>
      <c r="C49" s="12" t="s">
        <v>43</v>
      </c>
      <c r="D49" s="13" t="s">
        <v>28</v>
      </c>
      <c r="E49" s="24">
        <v>41057</v>
      </c>
      <c r="F49" s="3">
        <f t="shared" si="0"/>
        <v>0</v>
      </c>
      <c r="G49" s="14" t="s">
        <v>219</v>
      </c>
      <c r="H49" s="14" t="s">
        <v>30</v>
      </c>
      <c r="I49" s="14" t="s">
        <v>214</v>
      </c>
      <c r="J49" s="14"/>
      <c r="K49" s="13" t="s">
        <v>14</v>
      </c>
      <c r="L49" s="87"/>
      <c r="M49" s="87"/>
      <c r="N49" s="87"/>
      <c r="O49" s="88"/>
      <c r="P49" s="88"/>
      <c r="Q49" s="88"/>
      <c r="R49" s="101">
        <v>41057</v>
      </c>
      <c r="S49" s="89"/>
      <c r="T49" s="113"/>
      <c r="U49" s="114"/>
      <c r="V49" s="114"/>
      <c r="W49" s="114"/>
      <c r="X49" s="114"/>
      <c r="Y49" s="114"/>
      <c r="Z49" s="114"/>
      <c r="AA49" s="115"/>
      <c r="AB49" s="115"/>
      <c r="AC49" s="115"/>
    </row>
    <row r="50" spans="1:29" x14ac:dyDescent="0.3">
      <c r="A50" s="15">
        <v>6021</v>
      </c>
      <c r="B50" s="16" t="s">
        <v>339</v>
      </c>
      <c r="C50" s="12" t="s">
        <v>43</v>
      </c>
      <c r="D50" s="13" t="s">
        <v>28</v>
      </c>
      <c r="E50" s="24">
        <v>30000</v>
      </c>
      <c r="F50" s="3">
        <f t="shared" si="0"/>
        <v>30000</v>
      </c>
      <c r="G50" s="14" t="s">
        <v>119</v>
      </c>
      <c r="H50" s="14" t="s">
        <v>74</v>
      </c>
      <c r="I50" s="14" t="s">
        <v>214</v>
      </c>
      <c r="J50" s="14"/>
      <c r="K50" s="13" t="s">
        <v>13</v>
      </c>
      <c r="L50" s="87"/>
      <c r="M50" s="87"/>
      <c r="N50" s="87"/>
      <c r="O50" s="88"/>
      <c r="P50" s="101"/>
      <c r="Q50" s="88"/>
      <c r="R50" s="88"/>
      <c r="S50" s="89"/>
      <c r="T50" s="113"/>
      <c r="U50" s="114"/>
      <c r="V50" s="114"/>
      <c r="W50" s="114"/>
      <c r="X50" s="114"/>
      <c r="Y50" s="114"/>
      <c r="Z50" s="114"/>
      <c r="AA50" s="115"/>
      <c r="AB50" s="115"/>
      <c r="AC50" s="115"/>
    </row>
    <row r="51" spans="1:29" ht="14.25" customHeight="1" x14ac:dyDescent="0.3">
      <c r="A51" s="11" t="s">
        <v>145</v>
      </c>
      <c r="B51" s="16" t="s">
        <v>220</v>
      </c>
      <c r="C51" s="12" t="s">
        <v>43</v>
      </c>
      <c r="D51" s="13" t="s">
        <v>28</v>
      </c>
      <c r="E51" s="24">
        <v>33746</v>
      </c>
      <c r="F51" s="3">
        <f t="shared" si="0"/>
        <v>-254</v>
      </c>
      <c r="G51" s="14" t="s">
        <v>119</v>
      </c>
      <c r="H51" s="14" t="s">
        <v>30</v>
      </c>
      <c r="I51" s="14" t="s">
        <v>214</v>
      </c>
      <c r="J51" s="14"/>
      <c r="K51" s="13" t="s">
        <v>13</v>
      </c>
      <c r="L51" s="87"/>
      <c r="M51" s="87"/>
      <c r="N51" s="87"/>
      <c r="O51" s="88"/>
      <c r="P51" s="88"/>
      <c r="Q51" s="88"/>
      <c r="R51" s="88">
        <v>34000</v>
      </c>
      <c r="S51" s="89"/>
      <c r="T51" s="113"/>
      <c r="U51" s="114"/>
      <c r="V51" s="114"/>
      <c r="W51" s="114"/>
      <c r="X51" s="114"/>
      <c r="Y51" s="114"/>
      <c r="Z51" s="114"/>
      <c r="AA51" s="115"/>
      <c r="AB51" s="154">
        <v>95000</v>
      </c>
      <c r="AC51" s="115"/>
    </row>
    <row r="52" spans="1:29" x14ac:dyDescent="0.3">
      <c r="A52" s="66" t="s">
        <v>150</v>
      </c>
      <c r="B52" s="63" t="s">
        <v>221</v>
      </c>
      <c r="C52" s="61" t="s">
        <v>43</v>
      </c>
      <c r="D52" s="62" t="s">
        <v>28</v>
      </c>
      <c r="E52" s="64">
        <v>36400</v>
      </c>
      <c r="F52" s="59">
        <f t="shared" si="0"/>
        <v>0</v>
      </c>
      <c r="G52" s="65" t="s">
        <v>222</v>
      </c>
      <c r="H52" s="65" t="s">
        <v>30</v>
      </c>
      <c r="I52" s="65" t="s">
        <v>214</v>
      </c>
      <c r="J52" s="65"/>
      <c r="K52" s="62" t="s">
        <v>13</v>
      </c>
      <c r="L52" s="96"/>
      <c r="M52" s="96"/>
      <c r="N52" s="96"/>
      <c r="O52" s="99"/>
      <c r="P52" s="99"/>
      <c r="Q52" s="103">
        <v>36400</v>
      </c>
      <c r="R52" s="99"/>
      <c r="S52" s="95"/>
      <c r="T52" s="127"/>
      <c r="U52" s="128"/>
      <c r="V52" s="128"/>
      <c r="W52" s="128"/>
      <c r="X52" s="128"/>
      <c r="Y52" s="128"/>
      <c r="Z52" s="128"/>
      <c r="AA52" s="126"/>
      <c r="AB52" s="126"/>
      <c r="AC52" s="126"/>
    </row>
    <row r="53" spans="1:29" s="46" customFormat="1" x14ac:dyDescent="0.3">
      <c r="A53" s="11" t="s">
        <v>208</v>
      </c>
      <c r="B53" s="16" t="s">
        <v>223</v>
      </c>
      <c r="C53" s="12" t="s">
        <v>43</v>
      </c>
      <c r="D53" s="13" t="s">
        <v>28</v>
      </c>
      <c r="E53" s="24">
        <v>38000</v>
      </c>
      <c r="F53" s="3">
        <f t="shared" si="0"/>
        <v>0</v>
      </c>
      <c r="G53" s="14" t="s">
        <v>156</v>
      </c>
      <c r="H53" s="14" t="s">
        <v>74</v>
      </c>
      <c r="I53" s="14" t="s">
        <v>214</v>
      </c>
      <c r="J53" s="14"/>
      <c r="K53" s="13" t="s">
        <v>16</v>
      </c>
      <c r="L53" s="87"/>
      <c r="M53" s="87"/>
      <c r="N53" s="87"/>
      <c r="O53" s="88"/>
      <c r="P53" s="88"/>
      <c r="Q53" s="101">
        <v>38000</v>
      </c>
      <c r="R53" s="88"/>
      <c r="S53" s="89"/>
      <c r="T53" s="113"/>
      <c r="U53" s="114"/>
      <c r="V53" s="114"/>
      <c r="W53" s="114"/>
      <c r="X53" s="114"/>
      <c r="Y53" s="114"/>
      <c r="Z53" s="114"/>
      <c r="AA53" s="115"/>
      <c r="AB53" s="115"/>
      <c r="AC53" s="115"/>
    </row>
    <row r="54" spans="1:29" s="46" customFormat="1" x14ac:dyDescent="0.3">
      <c r="A54" s="11" t="s">
        <v>213</v>
      </c>
      <c r="B54" s="16" t="s">
        <v>224</v>
      </c>
      <c r="C54" s="12" t="s">
        <v>43</v>
      </c>
      <c r="D54" s="13" t="s">
        <v>28</v>
      </c>
      <c r="E54" s="24">
        <v>40000</v>
      </c>
      <c r="F54" s="3">
        <f t="shared" si="0"/>
        <v>0</v>
      </c>
      <c r="G54" s="14" t="s">
        <v>156</v>
      </c>
      <c r="H54" s="14" t="s">
        <v>74</v>
      </c>
      <c r="I54" s="14" t="s">
        <v>214</v>
      </c>
      <c r="J54" s="14"/>
      <c r="K54" s="13" t="s">
        <v>16</v>
      </c>
      <c r="L54" s="87"/>
      <c r="M54" s="87"/>
      <c r="N54" s="87"/>
      <c r="O54" s="88"/>
      <c r="P54" s="88"/>
      <c r="Q54" s="101">
        <v>40000</v>
      </c>
      <c r="R54" s="88"/>
      <c r="S54" s="89"/>
      <c r="T54" s="113"/>
      <c r="U54" s="114"/>
      <c r="V54" s="114"/>
      <c r="W54" s="114"/>
      <c r="X54" s="114"/>
      <c r="Y54" s="114"/>
      <c r="Z54" s="114"/>
      <c r="AA54" s="115"/>
      <c r="AB54" s="115"/>
      <c r="AC54" s="115"/>
    </row>
    <row r="55" spans="1:29" x14ac:dyDescent="0.3">
      <c r="A55" s="15">
        <v>5027</v>
      </c>
      <c r="B55" s="10" t="s">
        <v>259</v>
      </c>
      <c r="C55" s="12"/>
      <c r="D55" s="13" t="s">
        <v>260</v>
      </c>
      <c r="E55" s="3">
        <v>10425</v>
      </c>
      <c r="K55" s="13" t="s">
        <v>12</v>
      </c>
      <c r="L55" s="87"/>
      <c r="M55" s="87">
        <v>10425</v>
      </c>
      <c r="N55" s="87"/>
      <c r="O55" s="88"/>
      <c r="P55" s="88"/>
      <c r="Q55" s="88"/>
      <c r="R55" s="88"/>
      <c r="S55" s="89"/>
      <c r="T55" s="113"/>
      <c r="U55" s="114"/>
      <c r="V55" s="114"/>
      <c r="W55" s="114"/>
      <c r="X55" s="114"/>
      <c r="Y55" s="114"/>
      <c r="Z55" s="114"/>
      <c r="AA55" s="115"/>
      <c r="AB55" s="115"/>
      <c r="AC55" s="115"/>
    </row>
    <row r="56" spans="1:29" x14ac:dyDescent="0.3">
      <c r="A56" s="15">
        <v>5044</v>
      </c>
      <c r="B56" s="10" t="s">
        <v>261</v>
      </c>
      <c r="C56" s="12"/>
      <c r="D56" s="13" t="s">
        <v>260</v>
      </c>
      <c r="E56" s="3">
        <v>22325</v>
      </c>
      <c r="K56" s="13" t="s">
        <v>12</v>
      </c>
      <c r="L56" s="87"/>
      <c r="M56" s="87">
        <v>22325</v>
      </c>
      <c r="N56" s="87"/>
      <c r="O56" s="88"/>
      <c r="P56" s="88"/>
      <c r="Q56" s="175"/>
      <c r="R56" s="88"/>
      <c r="S56" s="89"/>
      <c r="T56" s="113"/>
      <c r="U56" s="114"/>
      <c r="V56" s="114"/>
      <c r="W56" s="114"/>
      <c r="X56" s="114"/>
      <c r="Y56" s="114"/>
      <c r="Z56" s="114"/>
      <c r="AA56" s="115"/>
      <c r="AB56" s="115"/>
      <c r="AC56" s="115"/>
    </row>
    <row r="57" spans="1:29" x14ac:dyDescent="0.3">
      <c r="A57" s="15">
        <v>5041</v>
      </c>
      <c r="B57" s="19" t="s">
        <v>135</v>
      </c>
      <c r="C57" s="12" t="s">
        <v>136</v>
      </c>
      <c r="D57" s="20" t="s">
        <v>114</v>
      </c>
      <c r="E57" s="17">
        <v>200000</v>
      </c>
      <c r="F57" s="3">
        <f>+E57-SUM(L57:Z57)</f>
        <v>-50000</v>
      </c>
      <c r="G57" s="14" t="s">
        <v>137</v>
      </c>
      <c r="H57" s="14" t="s">
        <v>291</v>
      </c>
      <c r="I57" s="14" t="s">
        <v>75</v>
      </c>
      <c r="J57" s="14"/>
      <c r="K57" s="14" t="s">
        <v>13</v>
      </c>
      <c r="L57" s="87"/>
      <c r="M57" s="87">
        <v>0</v>
      </c>
      <c r="N57" s="87"/>
      <c r="O57" s="88"/>
      <c r="P57" s="88">
        <v>0</v>
      </c>
      <c r="Q57" s="88"/>
      <c r="R57" s="88"/>
      <c r="S57" s="100">
        <v>250000</v>
      </c>
      <c r="T57" s="113"/>
      <c r="U57" s="114"/>
      <c r="V57" s="114"/>
      <c r="W57" s="114"/>
      <c r="X57" s="114"/>
      <c r="Y57" s="114"/>
      <c r="Z57" s="114"/>
      <c r="AA57" s="115"/>
      <c r="AB57" s="115"/>
      <c r="AC57" s="115"/>
    </row>
    <row r="58" spans="1:29" x14ac:dyDescent="0.3">
      <c r="A58" s="15">
        <v>5034</v>
      </c>
      <c r="B58" s="10" t="s">
        <v>262</v>
      </c>
      <c r="C58" s="12"/>
      <c r="D58" s="13" t="s">
        <v>114</v>
      </c>
      <c r="E58" s="3">
        <v>96000</v>
      </c>
      <c r="K58" s="13" t="s">
        <v>12</v>
      </c>
      <c r="L58" s="87"/>
      <c r="M58" s="87">
        <v>96000</v>
      </c>
      <c r="N58" s="87"/>
      <c r="O58" s="88"/>
      <c r="P58" s="88"/>
      <c r="Q58" s="88"/>
      <c r="R58" s="88"/>
      <c r="S58" s="89"/>
      <c r="T58" s="113"/>
      <c r="U58" s="114"/>
      <c r="V58" s="114"/>
      <c r="W58" s="114"/>
      <c r="X58" s="114"/>
      <c r="Y58" s="114"/>
      <c r="Z58" s="114"/>
      <c r="AA58" s="115"/>
      <c r="AB58" s="115"/>
      <c r="AC58" s="115"/>
    </row>
    <row r="59" spans="1:29" s="46" customFormat="1" x14ac:dyDescent="0.3">
      <c r="A59" s="15"/>
      <c r="B59" s="10" t="s">
        <v>414</v>
      </c>
      <c r="C59" s="12"/>
      <c r="D59" s="13" t="s">
        <v>114</v>
      </c>
      <c r="E59" s="3"/>
      <c r="F59" s="3"/>
      <c r="G59" s="13"/>
      <c r="H59" s="13"/>
      <c r="I59" s="13"/>
      <c r="J59" s="13"/>
      <c r="K59" s="13"/>
      <c r="L59" s="87"/>
      <c r="M59" s="87"/>
      <c r="N59" s="87"/>
      <c r="O59" s="88"/>
      <c r="P59" s="88">
        <v>75000</v>
      </c>
      <c r="Q59" s="175"/>
      <c r="R59" s="88"/>
      <c r="S59" s="89"/>
      <c r="T59" s="113"/>
      <c r="U59" s="114"/>
      <c r="V59" s="114"/>
      <c r="W59" s="114"/>
      <c r="X59" s="114"/>
      <c r="Y59" s="114"/>
      <c r="Z59" s="114"/>
      <c r="AA59" s="115"/>
      <c r="AB59" s="115"/>
      <c r="AC59" s="115"/>
    </row>
    <row r="60" spans="1:29" x14ac:dyDescent="0.3">
      <c r="A60" s="15">
        <v>5032</v>
      </c>
      <c r="B60" s="10" t="s">
        <v>263</v>
      </c>
      <c r="C60" s="12"/>
      <c r="D60" s="13" t="s">
        <v>114</v>
      </c>
      <c r="E60" s="3">
        <v>50000</v>
      </c>
      <c r="K60" s="13" t="s">
        <v>12</v>
      </c>
      <c r="L60" s="87"/>
      <c r="M60" s="87">
        <v>50000</v>
      </c>
      <c r="N60" s="87">
        <v>50000</v>
      </c>
      <c r="O60" s="88"/>
      <c r="P60" s="88"/>
      <c r="Q60" s="88"/>
      <c r="R60" s="88"/>
      <c r="S60" s="89"/>
      <c r="T60" s="113"/>
      <c r="U60" s="114"/>
      <c r="V60" s="114"/>
      <c r="W60" s="114"/>
      <c r="X60" s="114"/>
      <c r="Y60" s="114"/>
      <c r="Z60" s="114"/>
      <c r="AA60" s="115"/>
      <c r="AB60" s="115"/>
      <c r="AC60" s="115"/>
    </row>
    <row r="61" spans="1:29" x14ac:dyDescent="0.3">
      <c r="A61" s="15">
        <v>5040</v>
      </c>
      <c r="B61" s="10" t="s">
        <v>267</v>
      </c>
      <c r="C61" s="12"/>
      <c r="D61" s="13" t="s">
        <v>114</v>
      </c>
      <c r="E61" s="3">
        <v>50000</v>
      </c>
      <c r="K61" s="13" t="s">
        <v>14</v>
      </c>
      <c r="L61" s="87"/>
      <c r="M61" s="87"/>
      <c r="N61" s="87"/>
      <c r="O61" s="88"/>
      <c r="P61" s="88"/>
      <c r="Q61" s="88">
        <v>40000</v>
      </c>
      <c r="R61" s="88"/>
      <c r="S61" s="89"/>
      <c r="T61" s="130">
        <v>80000</v>
      </c>
      <c r="U61" s="114"/>
      <c r="V61" s="114"/>
      <c r="W61" s="114"/>
      <c r="X61" s="114"/>
      <c r="Y61" s="114"/>
      <c r="Z61" s="114"/>
      <c r="AA61" s="115"/>
      <c r="AB61" s="115"/>
      <c r="AC61" s="115"/>
    </row>
    <row r="62" spans="1:29" s="46" customFormat="1" x14ac:dyDescent="0.3">
      <c r="A62" s="15">
        <v>5004</v>
      </c>
      <c r="B62" s="10" t="s">
        <v>301</v>
      </c>
      <c r="C62" s="12"/>
      <c r="D62" s="13" t="s">
        <v>114</v>
      </c>
      <c r="E62" s="3">
        <v>120000</v>
      </c>
      <c r="F62" s="3"/>
      <c r="G62" s="13"/>
      <c r="H62" s="13"/>
      <c r="I62" s="13"/>
      <c r="J62" s="13"/>
      <c r="K62" s="13" t="s">
        <v>15</v>
      </c>
      <c r="L62" s="87"/>
      <c r="M62" s="87"/>
      <c r="N62" s="87"/>
      <c r="O62" s="88"/>
      <c r="P62" s="88"/>
      <c r="Q62" s="88"/>
      <c r="R62" s="88"/>
      <c r="S62" s="89"/>
      <c r="T62" s="113"/>
      <c r="U62" s="114"/>
      <c r="V62" s="114"/>
      <c r="W62" s="114"/>
      <c r="X62" s="114"/>
      <c r="Y62" s="114"/>
      <c r="Z62" s="114">
        <v>300000</v>
      </c>
      <c r="AA62" s="115"/>
      <c r="AB62" s="115"/>
      <c r="AC62" s="115"/>
    </row>
    <row r="63" spans="1:29" x14ac:dyDescent="0.3">
      <c r="A63" s="11" t="s">
        <v>225</v>
      </c>
      <c r="B63" s="27" t="s">
        <v>282</v>
      </c>
      <c r="C63" s="12"/>
      <c r="D63" s="13" t="s">
        <v>114</v>
      </c>
      <c r="L63" s="87"/>
      <c r="M63" s="87"/>
      <c r="N63" s="87"/>
      <c r="O63" s="88"/>
      <c r="P63" s="88"/>
      <c r="Q63" s="88"/>
      <c r="R63" s="88">
        <v>60000</v>
      </c>
      <c r="S63" s="89"/>
      <c r="T63" s="113"/>
      <c r="U63" s="114"/>
      <c r="V63" s="114"/>
      <c r="W63" s="114"/>
      <c r="X63" s="114"/>
      <c r="Y63" s="114"/>
      <c r="Z63" s="114"/>
      <c r="AA63" s="115"/>
      <c r="AB63" s="115"/>
      <c r="AC63" s="115"/>
    </row>
    <row r="64" spans="1:29" x14ac:dyDescent="0.3">
      <c r="A64" s="15">
        <v>7036</v>
      </c>
      <c r="B64" s="10" t="s">
        <v>281</v>
      </c>
      <c r="C64" s="12"/>
      <c r="D64" s="13" t="s">
        <v>114</v>
      </c>
      <c r="L64" s="87"/>
      <c r="M64" s="87"/>
      <c r="N64" s="87">
        <v>50000</v>
      </c>
      <c r="O64" s="88"/>
      <c r="P64" s="88"/>
      <c r="Q64" s="88"/>
      <c r="R64" s="88"/>
      <c r="S64" s="89"/>
      <c r="T64" s="113"/>
      <c r="U64" s="114"/>
      <c r="V64" s="114"/>
      <c r="W64" s="114"/>
      <c r="X64" s="114"/>
      <c r="Y64" s="114"/>
      <c r="Z64" s="114"/>
      <c r="AA64" s="115"/>
      <c r="AB64" s="115"/>
      <c r="AC64" s="115"/>
    </row>
    <row r="65" spans="1:29" x14ac:dyDescent="0.3">
      <c r="A65" s="15">
        <v>7010</v>
      </c>
      <c r="B65" s="10" t="s">
        <v>268</v>
      </c>
      <c r="C65" s="12"/>
      <c r="D65" s="13" t="s">
        <v>114</v>
      </c>
      <c r="E65" s="3">
        <v>75000</v>
      </c>
      <c r="K65" s="13" t="s">
        <v>16</v>
      </c>
      <c r="L65" s="87"/>
      <c r="M65" s="87"/>
      <c r="N65" s="87"/>
      <c r="O65" s="88"/>
      <c r="P65" s="88"/>
      <c r="Q65" s="88">
        <v>95000</v>
      </c>
      <c r="R65" s="88"/>
      <c r="S65" s="89"/>
      <c r="T65" s="113"/>
      <c r="U65" s="114"/>
      <c r="V65" s="114"/>
      <c r="W65" s="114"/>
      <c r="X65" s="114"/>
      <c r="Y65" s="114"/>
      <c r="Z65" s="114"/>
      <c r="AA65" s="115"/>
      <c r="AB65" s="115"/>
      <c r="AC65" s="115"/>
    </row>
    <row r="66" spans="1:29" x14ac:dyDescent="0.3">
      <c r="A66" s="55" t="s">
        <v>229</v>
      </c>
      <c r="B66" s="46" t="s">
        <v>269</v>
      </c>
      <c r="C66" s="49"/>
      <c r="D66" s="50" t="s">
        <v>114</v>
      </c>
      <c r="E66" s="23">
        <v>1500000</v>
      </c>
      <c r="F66" s="23"/>
      <c r="G66" s="50"/>
      <c r="H66" s="50"/>
      <c r="I66" s="50"/>
      <c r="J66" s="50"/>
      <c r="K66" s="50" t="s">
        <v>18</v>
      </c>
      <c r="L66" s="90"/>
      <c r="M66" s="90"/>
      <c r="N66" s="90"/>
      <c r="O66" s="91"/>
      <c r="P66" s="91"/>
      <c r="Q66" s="91">
        <v>1500000</v>
      </c>
      <c r="R66" s="91"/>
      <c r="S66" s="102"/>
      <c r="T66" s="116"/>
      <c r="U66" s="117"/>
      <c r="V66" s="117"/>
      <c r="W66" s="117"/>
      <c r="X66" s="117"/>
      <c r="Y66" s="117"/>
      <c r="Z66" s="117"/>
      <c r="AA66" s="129"/>
      <c r="AB66" s="129"/>
      <c r="AC66" s="129"/>
    </row>
    <row r="67" spans="1:29" x14ac:dyDescent="0.3">
      <c r="A67" s="26" t="s">
        <v>230</v>
      </c>
      <c r="B67" s="16" t="s">
        <v>157</v>
      </c>
      <c r="C67" s="12" t="s">
        <v>155</v>
      </c>
      <c r="D67" s="20" t="s">
        <v>158</v>
      </c>
      <c r="E67" s="3">
        <v>500000</v>
      </c>
      <c r="F67" s="3">
        <f>+E67-SUM(L67:Z67)</f>
        <v>400000</v>
      </c>
      <c r="G67" s="14" t="s">
        <v>126</v>
      </c>
      <c r="H67" s="14" t="s">
        <v>90</v>
      </c>
      <c r="I67" s="14" t="s">
        <v>75</v>
      </c>
      <c r="J67" s="14"/>
      <c r="K67" s="14" t="s">
        <v>154</v>
      </c>
      <c r="L67" s="87">
        <v>0</v>
      </c>
      <c r="M67" s="306"/>
      <c r="N67" s="87"/>
      <c r="O67" s="88"/>
      <c r="P67" s="88"/>
      <c r="Q67" s="88">
        <v>100000</v>
      </c>
      <c r="R67" s="88"/>
      <c r="S67" s="89"/>
      <c r="T67" s="113"/>
      <c r="U67" s="114"/>
      <c r="V67" s="114"/>
      <c r="W67" s="114"/>
      <c r="X67" s="114"/>
      <c r="Y67" s="114"/>
      <c r="Z67" s="114"/>
      <c r="AA67" s="115"/>
      <c r="AB67" s="115"/>
      <c r="AC67" s="115"/>
    </row>
    <row r="68" spans="1:29" x14ac:dyDescent="0.3">
      <c r="A68" s="26"/>
      <c r="B68" s="10" t="s">
        <v>279</v>
      </c>
      <c r="C68" s="12"/>
      <c r="D68" s="13" t="s">
        <v>62</v>
      </c>
      <c r="L68" s="87"/>
      <c r="M68" s="87"/>
      <c r="N68" s="88">
        <v>128235</v>
      </c>
      <c r="O68" s="88"/>
      <c r="P68" s="88"/>
      <c r="Q68" s="88"/>
      <c r="R68" s="88"/>
      <c r="S68" s="89"/>
      <c r="T68" s="113"/>
      <c r="U68" s="114">
        <v>15000</v>
      </c>
      <c r="V68" s="114"/>
      <c r="W68" s="114"/>
      <c r="X68" s="114"/>
      <c r="Y68" s="114"/>
      <c r="Z68" s="114"/>
      <c r="AA68" s="115"/>
      <c r="AB68" s="115"/>
      <c r="AC68" s="115"/>
    </row>
    <row r="69" spans="1:29" x14ac:dyDescent="0.3">
      <c r="A69" s="26"/>
      <c r="B69" s="10" t="s">
        <v>486</v>
      </c>
      <c r="C69" s="12"/>
      <c r="D69" s="13" t="s">
        <v>62</v>
      </c>
      <c r="L69" s="87"/>
      <c r="M69" s="87"/>
      <c r="N69" s="88"/>
      <c r="O69" s="88"/>
      <c r="P69" s="88">
        <v>65000</v>
      </c>
      <c r="Q69" s="88"/>
      <c r="R69" s="88"/>
      <c r="S69" s="89"/>
      <c r="T69" s="113"/>
      <c r="U69" s="114"/>
      <c r="V69" s="114"/>
      <c r="W69" s="114"/>
      <c r="X69" s="114"/>
      <c r="Y69" s="114"/>
      <c r="Z69" s="114"/>
      <c r="AA69" s="115"/>
      <c r="AB69" s="115"/>
      <c r="AC69" s="115"/>
    </row>
    <row r="70" spans="1:29" x14ac:dyDescent="0.3">
      <c r="A70" s="26"/>
      <c r="B70" s="19" t="s">
        <v>303</v>
      </c>
      <c r="C70" s="157"/>
      <c r="D70" s="20" t="s">
        <v>62</v>
      </c>
      <c r="E70" s="24"/>
      <c r="G70" s="20" t="s">
        <v>62</v>
      </c>
      <c r="H70" s="14"/>
      <c r="I70" s="14"/>
      <c r="J70" s="14"/>
      <c r="K70" s="14"/>
      <c r="L70" s="87"/>
      <c r="M70" s="87"/>
      <c r="N70" s="88">
        <v>875000</v>
      </c>
      <c r="O70" s="88"/>
      <c r="P70" s="88"/>
      <c r="Q70" s="101"/>
      <c r="R70" s="88"/>
      <c r="S70" s="89"/>
      <c r="T70" s="276"/>
      <c r="U70" s="136"/>
      <c r="V70" s="136"/>
      <c r="W70" s="136"/>
      <c r="X70" s="136"/>
      <c r="Y70" s="136"/>
      <c r="Z70" s="136"/>
      <c r="AA70" s="137"/>
      <c r="AB70" s="137"/>
      <c r="AC70" s="137"/>
    </row>
    <row r="71" spans="1:29" x14ac:dyDescent="0.3">
      <c r="A71" s="187">
        <v>5050</v>
      </c>
      <c r="B71" s="46" t="s">
        <v>60</v>
      </c>
      <c r="C71" s="49" t="s">
        <v>61</v>
      </c>
      <c r="D71" s="50" t="s">
        <v>62</v>
      </c>
      <c r="E71" s="23">
        <v>1904000</v>
      </c>
      <c r="F71" s="23">
        <f>+E71-SUM(L71:Z71)</f>
        <v>-1096000</v>
      </c>
      <c r="G71" s="50" t="s">
        <v>62</v>
      </c>
      <c r="H71" s="50" t="s">
        <v>30</v>
      </c>
      <c r="I71" s="50" t="s">
        <v>31</v>
      </c>
      <c r="J71" s="50"/>
      <c r="K71" s="50" t="s">
        <v>63</v>
      </c>
      <c r="L71" s="90"/>
      <c r="M71" s="90"/>
      <c r="N71" s="90"/>
      <c r="O71" s="91"/>
      <c r="P71" s="91"/>
      <c r="Q71" s="91"/>
      <c r="R71" s="91"/>
      <c r="S71" s="102"/>
      <c r="T71" s="116"/>
      <c r="U71" s="117"/>
      <c r="V71" s="117"/>
      <c r="W71" s="117"/>
      <c r="X71" s="117"/>
      <c r="Y71" s="117"/>
      <c r="Z71" s="117">
        <v>3000000</v>
      </c>
      <c r="AA71" s="129"/>
      <c r="AB71" s="129"/>
      <c r="AC71" s="129"/>
    </row>
    <row r="72" spans="1:29" x14ac:dyDescent="0.3">
      <c r="A72" s="25"/>
      <c r="B72" s="10" t="s">
        <v>378</v>
      </c>
      <c r="C72" s="157"/>
      <c r="D72" s="14" t="s">
        <v>62</v>
      </c>
      <c r="L72" s="87"/>
      <c r="M72" s="87"/>
      <c r="N72" s="87"/>
      <c r="O72" s="88"/>
      <c r="P72" s="88">
        <v>45000</v>
      </c>
      <c r="Q72" s="88"/>
      <c r="R72" s="88"/>
      <c r="S72" s="89"/>
      <c r="T72" s="113"/>
      <c r="U72" s="114"/>
      <c r="V72" s="114"/>
      <c r="W72" s="114"/>
      <c r="X72" s="114"/>
      <c r="Y72" s="114"/>
      <c r="Z72" s="114"/>
      <c r="AA72" s="115"/>
      <c r="AB72" s="115"/>
      <c r="AC72" s="115"/>
    </row>
    <row r="73" spans="1:29" x14ac:dyDescent="0.3">
      <c r="A73" s="25"/>
      <c r="B73" s="10" t="s">
        <v>385</v>
      </c>
      <c r="C73" s="157"/>
      <c r="D73" s="14" t="s">
        <v>62</v>
      </c>
      <c r="L73" s="87"/>
      <c r="M73" s="87"/>
      <c r="N73" s="87"/>
      <c r="O73" s="88"/>
      <c r="P73" s="88">
        <v>40000</v>
      </c>
      <c r="Q73" s="88"/>
      <c r="R73" s="88"/>
      <c r="S73" s="89"/>
      <c r="T73" s="113"/>
      <c r="U73" s="114"/>
      <c r="V73" s="114"/>
      <c r="W73" s="114"/>
      <c r="X73" s="114"/>
      <c r="Y73" s="114"/>
      <c r="Z73" s="114"/>
      <c r="AA73" s="115"/>
      <c r="AB73" s="115"/>
      <c r="AC73" s="115"/>
    </row>
    <row r="74" spans="1:29" x14ac:dyDescent="0.3">
      <c r="A74" s="26" t="s">
        <v>231</v>
      </c>
      <c r="B74" s="19" t="s">
        <v>128</v>
      </c>
      <c r="C74" s="12" t="s">
        <v>61</v>
      </c>
      <c r="D74" s="14" t="s">
        <v>62</v>
      </c>
      <c r="E74" s="17">
        <v>200000</v>
      </c>
      <c r="F74" s="3">
        <f t="shared" ref="F74:F79" si="1">+E74-SUM(L74:Z74)</f>
        <v>0</v>
      </c>
      <c r="G74" s="14" t="s">
        <v>62</v>
      </c>
      <c r="H74" s="14" t="s">
        <v>74</v>
      </c>
      <c r="I74" s="14" t="s">
        <v>75</v>
      </c>
      <c r="J74" s="14"/>
      <c r="K74" s="14" t="s">
        <v>13</v>
      </c>
      <c r="L74" s="306"/>
      <c r="M74" s="87"/>
      <c r="N74" s="87"/>
      <c r="O74" s="88"/>
      <c r="P74" s="88">
        <v>200000</v>
      </c>
      <c r="Q74" s="88"/>
      <c r="R74" s="88"/>
      <c r="S74" s="89"/>
      <c r="T74" s="113"/>
      <c r="U74" s="114"/>
      <c r="V74" s="114"/>
      <c r="W74" s="114"/>
      <c r="X74" s="114"/>
      <c r="Y74" s="114"/>
      <c r="Z74" s="114"/>
      <c r="AA74" s="115"/>
      <c r="AB74" s="115"/>
      <c r="AC74" s="115"/>
    </row>
    <row r="75" spans="1:29" x14ac:dyDescent="0.3">
      <c r="A75" s="26"/>
      <c r="B75" s="19" t="s">
        <v>130</v>
      </c>
      <c r="C75" s="12" t="s">
        <v>61</v>
      </c>
      <c r="D75" s="20" t="s">
        <v>62</v>
      </c>
      <c r="E75" s="24">
        <v>250000</v>
      </c>
      <c r="F75" s="3">
        <f t="shared" si="1"/>
        <v>0</v>
      </c>
      <c r="G75" s="14" t="s">
        <v>62</v>
      </c>
      <c r="H75" s="14" t="s">
        <v>74</v>
      </c>
      <c r="I75" s="14" t="s">
        <v>75</v>
      </c>
      <c r="J75" s="14"/>
      <c r="K75" s="14" t="s">
        <v>16</v>
      </c>
      <c r="L75" s="87"/>
      <c r="M75" s="87"/>
      <c r="N75" s="87"/>
      <c r="O75" s="88"/>
      <c r="P75" s="88"/>
      <c r="Q75" s="101">
        <v>250000</v>
      </c>
      <c r="R75" s="88"/>
      <c r="S75" s="89"/>
      <c r="T75" s="113"/>
      <c r="U75" s="114"/>
      <c r="V75" s="114"/>
      <c r="W75" s="114"/>
      <c r="X75" s="114"/>
      <c r="Y75" s="114"/>
      <c r="Z75" s="114"/>
      <c r="AA75" s="115"/>
      <c r="AB75" s="115"/>
      <c r="AC75" s="115"/>
    </row>
    <row r="76" spans="1:29" x14ac:dyDescent="0.3">
      <c r="A76" s="26"/>
      <c r="B76" s="19" t="s">
        <v>379</v>
      </c>
      <c r="C76" s="12" t="s">
        <v>61</v>
      </c>
      <c r="D76" s="20" t="s">
        <v>62</v>
      </c>
      <c r="E76" s="17">
        <v>500000</v>
      </c>
      <c r="F76" s="3">
        <f t="shared" si="1"/>
        <v>0</v>
      </c>
      <c r="G76" s="14" t="s">
        <v>62</v>
      </c>
      <c r="H76" s="14" t="s">
        <v>74</v>
      </c>
      <c r="I76" s="14" t="s">
        <v>75</v>
      </c>
      <c r="J76" s="14"/>
      <c r="K76" s="14" t="s">
        <v>16</v>
      </c>
      <c r="L76" s="87"/>
      <c r="M76" s="87"/>
      <c r="N76" s="87"/>
      <c r="O76" s="88"/>
      <c r="P76" s="101">
        <v>500000</v>
      </c>
      <c r="Q76" s="102"/>
      <c r="R76" s="88"/>
      <c r="S76" s="102"/>
      <c r="T76" s="113"/>
      <c r="U76" s="114"/>
      <c r="V76" s="114"/>
      <c r="W76" s="114"/>
      <c r="X76" s="114"/>
      <c r="Y76" s="114"/>
      <c r="Z76" s="114"/>
      <c r="AA76" s="129"/>
      <c r="AB76" s="129"/>
      <c r="AC76" s="129"/>
    </row>
    <row r="77" spans="1:29" x14ac:dyDescent="0.3">
      <c r="A77" s="26"/>
      <c r="B77" s="19" t="s">
        <v>131</v>
      </c>
      <c r="C77" s="12" t="s">
        <v>61</v>
      </c>
      <c r="D77" s="20" t="s">
        <v>62</v>
      </c>
      <c r="E77" s="24">
        <v>220000</v>
      </c>
      <c r="F77" s="3">
        <f t="shared" si="1"/>
        <v>0</v>
      </c>
      <c r="G77" s="14" t="s">
        <v>62</v>
      </c>
      <c r="H77" s="14" t="s">
        <v>74</v>
      </c>
      <c r="I77" s="14" t="s">
        <v>75</v>
      </c>
      <c r="J77" s="14"/>
      <c r="K77" s="14" t="s">
        <v>17</v>
      </c>
      <c r="L77" s="87"/>
      <c r="M77" s="87"/>
      <c r="N77" s="87"/>
      <c r="O77" s="88"/>
      <c r="P77" s="88"/>
      <c r="Q77" s="88"/>
      <c r="R77" s="89"/>
      <c r="S77" s="89"/>
      <c r="T77" s="113"/>
      <c r="U77" s="114">
        <v>220000</v>
      </c>
      <c r="V77" s="114"/>
      <c r="W77" s="114"/>
      <c r="X77" s="114"/>
      <c r="Y77" s="114"/>
      <c r="Z77" s="114"/>
      <c r="AA77" s="115"/>
      <c r="AB77" s="115"/>
      <c r="AC77" s="115"/>
    </row>
    <row r="78" spans="1:29" s="60" customFormat="1" x14ac:dyDescent="0.3">
      <c r="A78" s="26"/>
      <c r="B78" s="19" t="s">
        <v>132</v>
      </c>
      <c r="C78" s="12" t="s">
        <v>61</v>
      </c>
      <c r="D78" s="20" t="s">
        <v>62</v>
      </c>
      <c r="E78" s="24">
        <v>80000</v>
      </c>
      <c r="F78" s="3">
        <f t="shared" si="1"/>
        <v>0</v>
      </c>
      <c r="G78" s="14" t="s">
        <v>62</v>
      </c>
      <c r="H78" s="14" t="s">
        <v>74</v>
      </c>
      <c r="I78" s="14" t="s">
        <v>75</v>
      </c>
      <c r="J78" s="14"/>
      <c r="K78" s="14" t="s">
        <v>19</v>
      </c>
      <c r="L78" s="87"/>
      <c r="M78" s="87"/>
      <c r="N78" s="87"/>
      <c r="O78" s="88"/>
      <c r="P78" s="88"/>
      <c r="Q78" s="88"/>
      <c r="R78" s="88"/>
      <c r="S78" s="101">
        <v>80000</v>
      </c>
      <c r="T78" s="113"/>
      <c r="U78" s="114"/>
      <c r="V78" s="114"/>
      <c r="W78" s="114"/>
      <c r="X78" s="114"/>
      <c r="Y78" s="114"/>
      <c r="Z78" s="114"/>
      <c r="AA78" s="115"/>
      <c r="AB78" s="115"/>
      <c r="AC78" s="115"/>
    </row>
    <row r="79" spans="1:29" x14ac:dyDescent="0.3">
      <c r="A79" s="55"/>
      <c r="B79" s="46" t="s">
        <v>133</v>
      </c>
      <c r="C79" s="49" t="s">
        <v>61</v>
      </c>
      <c r="D79" s="50" t="s">
        <v>62</v>
      </c>
      <c r="E79" s="23">
        <v>1276000</v>
      </c>
      <c r="F79" s="23">
        <f t="shared" si="1"/>
        <v>0</v>
      </c>
      <c r="G79" s="50" t="s">
        <v>62</v>
      </c>
      <c r="H79" s="50" t="s">
        <v>80</v>
      </c>
      <c r="I79" s="50" t="s">
        <v>75</v>
      </c>
      <c r="J79" s="50"/>
      <c r="K79" s="50" t="s">
        <v>20</v>
      </c>
      <c r="L79" s="90"/>
      <c r="M79" s="90"/>
      <c r="N79" s="90"/>
      <c r="O79" s="91"/>
      <c r="P79" s="91"/>
      <c r="Q79" s="91"/>
      <c r="R79" s="91"/>
      <c r="S79" s="102"/>
      <c r="T79" s="116"/>
      <c r="U79" s="117">
        <v>1276000</v>
      </c>
      <c r="V79" s="117"/>
      <c r="W79" s="117"/>
      <c r="X79" s="117"/>
      <c r="Y79" s="117"/>
      <c r="Z79" s="117"/>
      <c r="AA79" s="129"/>
      <c r="AB79" s="129"/>
      <c r="AC79" s="129"/>
    </row>
    <row r="80" spans="1:29" x14ac:dyDescent="0.3">
      <c r="A80" s="26"/>
      <c r="B80" s="10" t="s">
        <v>380</v>
      </c>
      <c r="C80" s="157"/>
      <c r="D80" s="13" t="s">
        <v>62</v>
      </c>
      <c r="L80" s="87"/>
      <c r="M80" s="87"/>
      <c r="N80" s="87"/>
      <c r="O80" s="88"/>
      <c r="P80" s="88"/>
      <c r="Q80" s="88"/>
      <c r="R80" s="88"/>
      <c r="S80" s="89"/>
      <c r="T80" s="113"/>
      <c r="U80" s="114"/>
      <c r="V80" s="114"/>
      <c r="W80" s="114"/>
      <c r="X80" s="114"/>
      <c r="Y80" s="114"/>
      <c r="Z80" s="114"/>
      <c r="AA80" s="115"/>
      <c r="AB80" s="115"/>
      <c r="AC80" s="115"/>
    </row>
    <row r="81" spans="1:29" s="46" customFormat="1" x14ac:dyDescent="0.3">
      <c r="A81" s="26"/>
      <c r="B81" s="19" t="s">
        <v>134</v>
      </c>
      <c r="C81" s="12" t="s">
        <v>61</v>
      </c>
      <c r="D81" s="20" t="s">
        <v>62</v>
      </c>
      <c r="E81" s="24">
        <v>300000</v>
      </c>
      <c r="F81" s="3">
        <f t="shared" ref="F81:F87" si="2">+E81-SUM(L81:Z81)</f>
        <v>0</v>
      </c>
      <c r="G81" s="14" t="s">
        <v>62</v>
      </c>
      <c r="H81" s="14" t="s">
        <v>74</v>
      </c>
      <c r="I81" s="14" t="s">
        <v>75</v>
      </c>
      <c r="J81" s="14"/>
      <c r="K81" s="14" t="s">
        <v>25</v>
      </c>
      <c r="L81" s="87"/>
      <c r="M81" s="87"/>
      <c r="N81" s="87"/>
      <c r="O81" s="88"/>
      <c r="P81" s="88"/>
      <c r="Q81" s="88"/>
      <c r="R81" s="88"/>
      <c r="S81" s="89"/>
      <c r="T81" s="113"/>
      <c r="U81" s="114"/>
      <c r="V81" s="114"/>
      <c r="W81" s="114"/>
      <c r="X81" s="114"/>
      <c r="Y81" s="114"/>
      <c r="Z81" s="114">
        <v>300000</v>
      </c>
      <c r="AA81" s="115"/>
      <c r="AB81" s="115"/>
      <c r="AC81" s="115"/>
    </row>
    <row r="82" spans="1:29" s="46" customFormat="1" x14ac:dyDescent="0.3">
      <c r="A82" s="26" t="s">
        <v>241</v>
      </c>
      <c r="B82" s="10" t="s">
        <v>138</v>
      </c>
      <c r="C82" s="12" t="s">
        <v>139</v>
      </c>
      <c r="D82" s="13" t="s">
        <v>62</v>
      </c>
      <c r="E82" s="3">
        <v>130000</v>
      </c>
      <c r="F82" s="3">
        <f t="shared" si="2"/>
        <v>0</v>
      </c>
      <c r="G82" s="13" t="s">
        <v>62</v>
      </c>
      <c r="H82" s="13" t="s">
        <v>140</v>
      </c>
      <c r="I82" s="13" t="s">
        <v>75</v>
      </c>
      <c r="J82" s="13"/>
      <c r="K82" s="13" t="s">
        <v>11</v>
      </c>
      <c r="L82" s="87"/>
      <c r="M82" s="87"/>
      <c r="N82" s="87"/>
      <c r="O82" s="88"/>
      <c r="P82" s="88"/>
      <c r="Q82" s="88"/>
      <c r="R82" s="88"/>
      <c r="S82" s="101">
        <v>130000</v>
      </c>
      <c r="T82" s="113"/>
      <c r="U82" s="114"/>
      <c r="V82" s="114"/>
      <c r="W82" s="114"/>
      <c r="X82" s="114"/>
      <c r="Y82" s="114"/>
      <c r="Z82" s="114"/>
      <c r="AA82" s="115"/>
      <c r="AB82" s="115"/>
      <c r="AC82" s="115"/>
    </row>
    <row r="83" spans="1:29" x14ac:dyDescent="0.3">
      <c r="A83" s="26"/>
      <c r="B83" s="10" t="s">
        <v>146</v>
      </c>
      <c r="C83" s="12" t="s">
        <v>147</v>
      </c>
      <c r="D83" s="13" t="s">
        <v>62</v>
      </c>
      <c r="E83" s="3">
        <v>120000</v>
      </c>
      <c r="F83" s="3">
        <f t="shared" si="2"/>
        <v>-40000</v>
      </c>
      <c r="G83" s="13" t="s">
        <v>62</v>
      </c>
      <c r="H83" s="13" t="s">
        <v>148</v>
      </c>
      <c r="I83" s="13" t="s">
        <v>75</v>
      </c>
      <c r="J83" s="13" t="s">
        <v>11</v>
      </c>
      <c r="K83" s="13" t="s">
        <v>11</v>
      </c>
      <c r="L83" s="87">
        <v>120000</v>
      </c>
      <c r="M83" s="87"/>
      <c r="N83" s="87"/>
      <c r="O83" s="88"/>
      <c r="P83" s="88"/>
      <c r="Q83" s="88"/>
      <c r="R83" s="88"/>
      <c r="S83" s="89"/>
      <c r="T83" s="113"/>
      <c r="U83" s="114">
        <v>40000</v>
      </c>
      <c r="V83" s="114"/>
      <c r="W83" s="114"/>
      <c r="X83" s="114"/>
      <c r="Y83" s="114"/>
      <c r="Z83" s="114"/>
      <c r="AA83" s="115"/>
      <c r="AB83" s="115"/>
      <c r="AC83" s="115"/>
    </row>
    <row r="84" spans="1:29" x14ac:dyDescent="0.3">
      <c r="A84" s="26"/>
      <c r="B84" s="10" t="s">
        <v>149</v>
      </c>
      <c r="C84" s="12" t="s">
        <v>147</v>
      </c>
      <c r="D84" s="14" t="s">
        <v>62</v>
      </c>
      <c r="E84" s="3">
        <v>500000</v>
      </c>
      <c r="F84" s="3">
        <f t="shared" si="2"/>
        <v>0</v>
      </c>
      <c r="G84" s="14" t="s">
        <v>62</v>
      </c>
      <c r="H84" s="14" t="s">
        <v>148</v>
      </c>
      <c r="I84" s="14" t="s">
        <v>75</v>
      </c>
      <c r="J84" s="14" t="s">
        <v>11</v>
      </c>
      <c r="K84" s="14" t="s">
        <v>11</v>
      </c>
      <c r="L84" s="87">
        <v>500000</v>
      </c>
      <c r="M84" s="87"/>
      <c r="N84" s="87"/>
      <c r="O84" s="88"/>
      <c r="P84" s="88"/>
      <c r="Q84" s="88">
        <v>0</v>
      </c>
      <c r="R84" s="88">
        <v>0</v>
      </c>
      <c r="S84" s="89"/>
      <c r="T84" s="113"/>
      <c r="U84" s="114"/>
      <c r="V84" s="114"/>
      <c r="W84" s="114"/>
      <c r="X84" s="114"/>
      <c r="Y84" s="114"/>
      <c r="Z84" s="114"/>
      <c r="AA84" s="115"/>
      <c r="AB84" s="115"/>
      <c r="AC84" s="115"/>
    </row>
    <row r="85" spans="1:29" x14ac:dyDescent="0.3">
      <c r="A85" s="26"/>
      <c r="B85" s="10" t="s">
        <v>151</v>
      </c>
      <c r="C85" s="12" t="s">
        <v>147</v>
      </c>
      <c r="D85" s="13" t="s">
        <v>62</v>
      </c>
      <c r="E85" s="3">
        <v>320000</v>
      </c>
      <c r="F85" s="3">
        <f t="shared" si="2"/>
        <v>320000</v>
      </c>
      <c r="G85" s="13" t="s">
        <v>62</v>
      </c>
      <c r="H85" s="13" t="s">
        <v>148</v>
      </c>
      <c r="I85" s="13" t="s">
        <v>75</v>
      </c>
      <c r="K85" s="13" t="s">
        <v>12</v>
      </c>
      <c r="L85" s="87"/>
      <c r="M85" s="87"/>
      <c r="N85" s="87"/>
      <c r="O85" s="88"/>
      <c r="P85" s="88"/>
      <c r="Q85" s="88"/>
      <c r="R85" s="88"/>
      <c r="S85" s="89"/>
      <c r="T85" s="113"/>
      <c r="U85" s="114"/>
      <c r="V85" s="114"/>
      <c r="W85" s="114"/>
      <c r="X85" s="114"/>
      <c r="Y85" s="114"/>
      <c r="Z85" s="114"/>
      <c r="AA85" s="115"/>
      <c r="AB85" s="115"/>
      <c r="AC85" s="115"/>
    </row>
    <row r="86" spans="1:29" s="46" customFormat="1" x14ac:dyDescent="0.3">
      <c r="A86" s="26"/>
      <c r="B86" s="16" t="s">
        <v>292</v>
      </c>
      <c r="C86" s="12" t="s">
        <v>61</v>
      </c>
      <c r="D86" s="13" t="s">
        <v>62</v>
      </c>
      <c r="E86" s="24">
        <f>30000</f>
        <v>30000</v>
      </c>
      <c r="F86" s="3">
        <f t="shared" si="2"/>
        <v>-90000</v>
      </c>
      <c r="G86" s="14" t="s">
        <v>62</v>
      </c>
      <c r="H86" s="14" t="s">
        <v>74</v>
      </c>
      <c r="I86" s="14" t="s">
        <v>214</v>
      </c>
      <c r="J86" s="14"/>
      <c r="K86" s="13" t="s">
        <v>21</v>
      </c>
      <c r="L86" s="87"/>
      <c r="M86" s="87"/>
      <c r="N86" s="87"/>
      <c r="O86" s="175"/>
      <c r="P86" s="88">
        <v>40000</v>
      </c>
      <c r="Q86" s="88">
        <v>40000</v>
      </c>
      <c r="R86" s="88">
        <v>40000</v>
      </c>
      <c r="S86" s="89"/>
      <c r="T86" s="113"/>
      <c r="U86" s="114"/>
      <c r="V86" s="114"/>
      <c r="W86" s="114"/>
      <c r="X86" s="114"/>
      <c r="Y86" s="114"/>
      <c r="Z86" s="114"/>
      <c r="AA86" s="154">
        <v>300000</v>
      </c>
      <c r="AB86" s="115"/>
      <c r="AC86" s="115"/>
    </row>
    <row r="87" spans="1:29" x14ac:dyDescent="0.3">
      <c r="A87" s="26"/>
      <c r="B87" s="16" t="s">
        <v>384</v>
      </c>
      <c r="C87" s="12" t="s">
        <v>139</v>
      </c>
      <c r="D87" s="13" t="s">
        <v>62</v>
      </c>
      <c r="E87" s="24">
        <v>35000</v>
      </c>
      <c r="F87" s="3">
        <f t="shared" si="2"/>
        <v>-35000</v>
      </c>
      <c r="G87" s="14" t="s">
        <v>62</v>
      </c>
      <c r="H87" s="14" t="s">
        <v>66</v>
      </c>
      <c r="I87" s="14" t="s">
        <v>214</v>
      </c>
      <c r="J87" s="14"/>
      <c r="K87" s="13" t="s">
        <v>13</v>
      </c>
      <c r="L87" s="87"/>
      <c r="M87" s="87"/>
      <c r="N87" s="87"/>
      <c r="O87" s="88"/>
      <c r="P87" s="88"/>
      <c r="Q87" s="88">
        <v>70000</v>
      </c>
      <c r="R87" s="88"/>
      <c r="S87" s="89"/>
      <c r="T87" s="113"/>
      <c r="U87" s="114"/>
      <c r="V87" s="114"/>
      <c r="W87" s="114"/>
      <c r="X87" s="114"/>
      <c r="Y87" s="114"/>
      <c r="Z87" s="114"/>
      <c r="AA87" s="115"/>
      <c r="AB87" s="115"/>
      <c r="AC87" s="115"/>
    </row>
    <row r="88" spans="1:29" s="46" customFormat="1" x14ac:dyDescent="0.3">
      <c r="A88" s="26" t="s">
        <v>382</v>
      </c>
      <c r="B88" s="10" t="s">
        <v>383</v>
      </c>
      <c r="C88" s="12"/>
      <c r="D88" s="13" t="s">
        <v>62</v>
      </c>
      <c r="E88" s="3"/>
      <c r="F88" s="3"/>
      <c r="G88" s="13"/>
      <c r="H88" s="13"/>
      <c r="I88" s="13"/>
      <c r="J88" s="13"/>
      <c r="K88" s="13"/>
      <c r="L88" s="87"/>
      <c r="M88" s="87"/>
      <c r="N88" s="87"/>
      <c r="O88" s="88"/>
      <c r="P88" s="88">
        <v>110000</v>
      </c>
      <c r="Q88" s="88"/>
      <c r="R88" s="88"/>
      <c r="S88" s="89"/>
      <c r="T88" s="113"/>
      <c r="U88" s="114"/>
      <c r="V88" s="114"/>
      <c r="W88" s="114"/>
      <c r="X88" s="114"/>
      <c r="Y88" s="114"/>
      <c r="Z88" s="114"/>
      <c r="AA88" s="115"/>
      <c r="AB88" s="115"/>
      <c r="AC88" s="115"/>
    </row>
    <row r="89" spans="1:29" x14ac:dyDescent="0.3">
      <c r="A89" s="26"/>
      <c r="B89" s="10" t="s">
        <v>258</v>
      </c>
      <c r="C89" s="12"/>
      <c r="D89" s="13" t="s">
        <v>62</v>
      </c>
      <c r="E89" s="3">
        <v>125000</v>
      </c>
      <c r="K89" s="13" t="s">
        <v>12</v>
      </c>
      <c r="L89" s="87"/>
      <c r="M89" s="87">
        <v>125000</v>
      </c>
      <c r="N89" s="87"/>
      <c r="O89" s="88"/>
      <c r="P89" s="88"/>
      <c r="Q89" s="88"/>
      <c r="R89" s="88"/>
      <c r="S89" s="89"/>
      <c r="T89" s="113"/>
      <c r="U89" s="114"/>
      <c r="V89" s="114"/>
      <c r="W89" s="114"/>
      <c r="X89" s="114"/>
      <c r="Y89" s="114"/>
      <c r="Z89" s="114"/>
      <c r="AA89" s="115"/>
      <c r="AB89" s="115"/>
      <c r="AC89" s="115"/>
    </row>
    <row r="90" spans="1:29" s="46" customFormat="1" x14ac:dyDescent="0.3">
      <c r="A90" s="26"/>
      <c r="B90" s="10" t="s">
        <v>381</v>
      </c>
      <c r="C90" s="12"/>
      <c r="D90" s="13" t="s">
        <v>62</v>
      </c>
      <c r="E90" s="3"/>
      <c r="F90" s="3"/>
      <c r="G90" s="13"/>
      <c r="H90" s="13"/>
      <c r="I90" s="13"/>
      <c r="J90" s="13"/>
      <c r="K90" s="13"/>
      <c r="L90" s="87"/>
      <c r="M90" s="87"/>
      <c r="N90" s="87"/>
      <c r="O90" s="88"/>
      <c r="P90" s="88"/>
      <c r="Q90" s="88"/>
      <c r="R90" s="88"/>
      <c r="S90" s="89"/>
      <c r="T90" s="113"/>
      <c r="U90" s="114"/>
      <c r="V90" s="114"/>
      <c r="W90" s="114"/>
      <c r="X90" s="114"/>
      <c r="Y90" s="114"/>
      <c r="Z90" s="114"/>
      <c r="AA90" s="115"/>
      <c r="AB90" s="115"/>
      <c r="AC90" s="115"/>
    </row>
    <row r="91" spans="1:29" x14ac:dyDescent="0.3">
      <c r="A91" s="26"/>
      <c r="B91" s="73" t="s">
        <v>242</v>
      </c>
      <c r="C91" s="74"/>
      <c r="D91" s="75" t="s">
        <v>345</v>
      </c>
      <c r="E91" s="68">
        <v>160000</v>
      </c>
      <c r="F91" s="68"/>
      <c r="G91" s="75"/>
      <c r="H91" s="75"/>
      <c r="I91" s="75"/>
      <c r="J91" s="75"/>
      <c r="K91" s="75" t="s">
        <v>12</v>
      </c>
      <c r="L91" s="105"/>
      <c r="M91" s="105"/>
      <c r="N91" s="105"/>
      <c r="O91" s="98"/>
      <c r="P91" s="98"/>
      <c r="Q91" s="98">
        <v>160000</v>
      </c>
      <c r="R91" s="88"/>
      <c r="S91" s="89"/>
      <c r="T91" s="113"/>
      <c r="U91" s="114"/>
      <c r="V91" s="114"/>
      <c r="W91" s="114"/>
      <c r="X91" s="114"/>
      <c r="Y91" s="114"/>
      <c r="Z91" s="114"/>
      <c r="AA91" s="115"/>
      <c r="AB91" s="115"/>
      <c r="AC91" s="115"/>
    </row>
    <row r="92" spans="1:29" s="190" customFormat="1" x14ac:dyDescent="0.3">
      <c r="A92" s="285"/>
      <c r="B92" s="60" t="s">
        <v>243</v>
      </c>
      <c r="C92" s="61"/>
      <c r="D92" s="62" t="s">
        <v>345</v>
      </c>
      <c r="E92" s="59">
        <v>450000</v>
      </c>
      <c r="F92" s="59"/>
      <c r="G92" s="62"/>
      <c r="H92" s="62"/>
      <c r="I92" s="62"/>
      <c r="J92" s="62"/>
      <c r="K92" s="62"/>
      <c r="L92" s="96"/>
      <c r="M92" s="96"/>
      <c r="N92" s="96"/>
      <c r="O92" s="99"/>
      <c r="P92" s="99"/>
      <c r="Q92" s="99"/>
      <c r="R92" s="99"/>
      <c r="S92" s="95"/>
      <c r="T92" s="127"/>
      <c r="U92" s="128"/>
      <c r="V92" s="128"/>
      <c r="W92" s="128"/>
      <c r="X92" s="128">
        <v>450000</v>
      </c>
      <c r="Y92" s="128"/>
      <c r="Z92" s="128"/>
      <c r="AA92" s="126"/>
      <c r="AB92" s="126"/>
      <c r="AC92" s="126"/>
    </row>
    <row r="93" spans="1:29" s="60" customFormat="1" x14ac:dyDescent="0.3">
      <c r="A93" s="55"/>
      <c r="B93" s="46" t="s">
        <v>239</v>
      </c>
      <c r="C93" s="49"/>
      <c r="D93" s="13" t="s">
        <v>345</v>
      </c>
      <c r="E93" s="23">
        <v>15000000</v>
      </c>
      <c r="F93" s="23"/>
      <c r="G93" s="50"/>
      <c r="H93" s="50"/>
      <c r="I93" s="50"/>
      <c r="J93" s="50"/>
      <c r="K93" s="50" t="s">
        <v>13</v>
      </c>
      <c r="L93" s="90"/>
      <c r="M93" s="90"/>
      <c r="N93" s="90"/>
      <c r="O93" s="91"/>
      <c r="P93" s="91"/>
      <c r="Q93" s="91"/>
      <c r="R93" s="91">
        <v>15000000</v>
      </c>
      <c r="S93" s="89"/>
      <c r="T93" s="116"/>
      <c r="U93" s="117"/>
      <c r="V93" s="117"/>
      <c r="W93" s="117"/>
      <c r="X93" s="117"/>
      <c r="Y93" s="117"/>
      <c r="Z93" s="117"/>
      <c r="AA93" s="115"/>
      <c r="AB93" s="115"/>
      <c r="AC93" s="115"/>
    </row>
    <row r="94" spans="1:29" x14ac:dyDescent="0.3">
      <c r="A94" s="55"/>
      <c r="B94" s="46" t="s">
        <v>274</v>
      </c>
      <c r="C94" s="49"/>
      <c r="D94" s="13" t="s">
        <v>345</v>
      </c>
      <c r="E94" s="57">
        <v>3700000</v>
      </c>
      <c r="F94" s="57"/>
      <c r="G94" s="50"/>
      <c r="H94" s="50"/>
      <c r="I94" s="50"/>
      <c r="J94" s="50"/>
      <c r="K94" s="54" t="s">
        <v>12</v>
      </c>
      <c r="L94" s="90"/>
      <c r="M94" s="90">
        <v>3700000</v>
      </c>
      <c r="N94" s="90"/>
      <c r="O94" s="91"/>
      <c r="P94" s="91"/>
      <c r="Q94" s="91"/>
      <c r="R94" s="91"/>
      <c r="S94" s="102"/>
      <c r="T94" s="116"/>
      <c r="U94" s="117"/>
      <c r="V94" s="117"/>
      <c r="W94" s="117"/>
      <c r="X94" s="117"/>
      <c r="Y94" s="117"/>
      <c r="Z94" s="117"/>
      <c r="AA94" s="129"/>
      <c r="AB94" s="129"/>
      <c r="AC94" s="129"/>
    </row>
    <row r="95" spans="1:29" x14ac:dyDescent="0.3">
      <c r="A95" s="26"/>
      <c r="B95" s="73" t="s">
        <v>275</v>
      </c>
      <c r="C95" s="74"/>
      <c r="D95" s="75" t="s">
        <v>345</v>
      </c>
      <c r="E95" s="68">
        <v>457100</v>
      </c>
      <c r="F95" s="68"/>
      <c r="G95" s="75"/>
      <c r="H95" s="75"/>
      <c r="I95" s="75"/>
      <c r="J95" s="75"/>
      <c r="K95" s="75" t="s">
        <v>12</v>
      </c>
      <c r="L95" s="105"/>
      <c r="M95" s="105"/>
      <c r="N95" s="105"/>
      <c r="O95" s="98"/>
      <c r="P95" s="98">
        <v>457100</v>
      </c>
      <c r="Q95" s="88"/>
      <c r="R95" s="88"/>
      <c r="S95" s="102"/>
      <c r="T95" s="113"/>
      <c r="U95" s="114"/>
      <c r="V95" s="114"/>
      <c r="W95" s="114"/>
      <c r="X95" s="114"/>
      <c r="Y95" s="114"/>
      <c r="Z95" s="114"/>
      <c r="AA95" s="129"/>
      <c r="AB95" s="129"/>
      <c r="AC95" s="129"/>
    </row>
    <row r="96" spans="1:29" x14ac:dyDescent="0.3">
      <c r="A96" s="26"/>
      <c r="B96" s="73" t="s">
        <v>278</v>
      </c>
      <c r="C96" s="74"/>
      <c r="D96" s="75" t="s">
        <v>345</v>
      </c>
      <c r="E96" s="68">
        <v>750000</v>
      </c>
      <c r="F96" s="68"/>
      <c r="G96" s="75"/>
      <c r="H96" s="75"/>
      <c r="I96" s="75"/>
      <c r="J96" s="75"/>
      <c r="K96" s="75" t="s">
        <v>13</v>
      </c>
      <c r="L96" s="105"/>
      <c r="M96" s="105"/>
      <c r="N96" s="105"/>
      <c r="O96" s="98"/>
      <c r="P96" s="98">
        <v>750000</v>
      </c>
      <c r="Q96" s="88"/>
      <c r="R96" s="88"/>
      <c r="S96" s="89"/>
      <c r="T96" s="113"/>
      <c r="U96" s="114"/>
      <c r="V96" s="114"/>
      <c r="W96" s="114"/>
      <c r="X96" s="114"/>
      <c r="Y96" s="114"/>
      <c r="Z96" s="114"/>
      <c r="AA96" s="115"/>
      <c r="AB96" s="115"/>
      <c r="AC96" s="115"/>
    </row>
    <row r="97" spans="1:29" x14ac:dyDescent="0.3">
      <c r="A97" s="26"/>
      <c r="B97" s="10" t="s">
        <v>456</v>
      </c>
      <c r="C97" s="12"/>
      <c r="D97" s="13" t="s">
        <v>457</v>
      </c>
      <c r="L97" s="87"/>
      <c r="M97" s="87"/>
      <c r="N97" s="87"/>
      <c r="O97" s="88"/>
      <c r="P97" s="88"/>
      <c r="Q97" s="88"/>
      <c r="R97" s="88"/>
      <c r="S97" s="101"/>
      <c r="T97" s="113"/>
      <c r="U97" s="114"/>
      <c r="V97" s="114"/>
      <c r="W97" s="114"/>
      <c r="X97" s="114"/>
      <c r="Y97" s="114"/>
      <c r="Z97" s="114"/>
      <c r="AA97" s="115"/>
      <c r="AB97" s="115"/>
      <c r="AC97" s="115"/>
    </row>
    <row r="98" spans="1:29" x14ac:dyDescent="0.3">
      <c r="A98" s="55"/>
      <c r="B98" s="242" t="s">
        <v>68</v>
      </c>
      <c r="C98" s="243" t="s">
        <v>69</v>
      </c>
      <c r="D98" s="244" t="s">
        <v>69</v>
      </c>
      <c r="E98" s="23">
        <v>1815000</v>
      </c>
      <c r="F98" s="23">
        <f t="shared" ref="F98:F103" si="3">+E98-SUM(L98:Z98)</f>
        <v>0</v>
      </c>
      <c r="G98" s="50" t="s">
        <v>70</v>
      </c>
      <c r="H98" s="50" t="s">
        <v>71</v>
      </c>
      <c r="I98" s="50" t="s">
        <v>31</v>
      </c>
      <c r="J98" s="50"/>
      <c r="K98" s="50" t="s">
        <v>51</v>
      </c>
      <c r="L98" s="90"/>
      <c r="M98" s="90"/>
      <c r="N98" s="90"/>
      <c r="O98" s="91"/>
      <c r="P98" s="91"/>
      <c r="Q98" s="91">
        <v>1815000</v>
      </c>
      <c r="R98" s="91"/>
      <c r="S98" s="89"/>
      <c r="T98" s="116"/>
      <c r="U98" s="117"/>
      <c r="V98" s="117"/>
      <c r="W98" s="117"/>
      <c r="X98" s="117"/>
      <c r="Y98" s="117"/>
      <c r="Z98" s="117"/>
      <c r="AA98" s="115"/>
      <c r="AB98" s="115"/>
      <c r="AC98" s="115"/>
    </row>
    <row r="99" spans="1:29" s="60" customFormat="1" x14ac:dyDescent="0.3">
      <c r="A99" s="26"/>
      <c r="B99" s="10" t="s">
        <v>286</v>
      </c>
      <c r="C99" s="157" t="s">
        <v>73</v>
      </c>
      <c r="D99" s="13" t="s">
        <v>69</v>
      </c>
      <c r="E99" s="3">
        <v>100000</v>
      </c>
      <c r="F99" s="3">
        <f t="shared" si="3"/>
        <v>-200000</v>
      </c>
      <c r="G99" s="13" t="s">
        <v>44</v>
      </c>
      <c r="H99" s="13" t="s">
        <v>74</v>
      </c>
      <c r="I99" s="13" t="s">
        <v>75</v>
      </c>
      <c r="J99" s="13"/>
      <c r="K99" s="13" t="s">
        <v>18</v>
      </c>
      <c r="L99" s="87"/>
      <c r="M99" s="87"/>
      <c r="N99" s="87"/>
      <c r="O99" s="89"/>
      <c r="P99" s="88">
        <v>300000</v>
      </c>
      <c r="Q99" s="88"/>
      <c r="R99" s="88"/>
      <c r="S99" s="89"/>
      <c r="T99" s="113"/>
      <c r="U99" s="114"/>
      <c r="V99" s="114"/>
      <c r="W99" s="114"/>
      <c r="X99" s="114"/>
      <c r="Y99" s="114"/>
      <c r="Z99" s="114"/>
      <c r="AA99" s="115"/>
      <c r="AB99" s="115"/>
      <c r="AC99" s="115"/>
    </row>
    <row r="100" spans="1:29" x14ac:dyDescent="0.3">
      <c r="A100" s="26"/>
      <c r="B100" s="242" t="s">
        <v>453</v>
      </c>
      <c r="C100" s="243" t="s">
        <v>43</v>
      </c>
      <c r="D100" s="244" t="s">
        <v>69</v>
      </c>
      <c r="E100" s="3">
        <v>500000</v>
      </c>
      <c r="F100" s="3">
        <f t="shared" si="3"/>
        <v>0</v>
      </c>
      <c r="G100" s="13" t="s">
        <v>44</v>
      </c>
      <c r="H100" s="13" t="s">
        <v>113</v>
      </c>
      <c r="I100" s="13" t="s">
        <v>75</v>
      </c>
      <c r="K100" s="13" t="s">
        <v>18</v>
      </c>
      <c r="L100" s="87"/>
      <c r="M100" s="87"/>
      <c r="N100" s="87"/>
      <c r="O100" s="88"/>
      <c r="P100" s="88"/>
      <c r="Q100" s="88"/>
      <c r="R100" s="88"/>
      <c r="S100" s="88"/>
      <c r="T100" s="113"/>
      <c r="U100" s="114"/>
      <c r="V100" s="114">
        <v>500000</v>
      </c>
      <c r="W100" s="114"/>
      <c r="X100" s="114"/>
      <c r="Y100" s="114"/>
      <c r="Z100" s="114"/>
      <c r="AA100" s="115"/>
      <c r="AB100" s="115"/>
      <c r="AC100" s="115"/>
    </row>
    <row r="101" spans="1:29" x14ac:dyDescent="0.3">
      <c r="A101" s="55"/>
      <c r="B101" s="242" t="s">
        <v>124</v>
      </c>
      <c r="C101" s="243" t="s">
        <v>69</v>
      </c>
      <c r="D101" s="244" t="s">
        <v>69</v>
      </c>
      <c r="E101" s="23">
        <v>1865000</v>
      </c>
      <c r="F101" s="23">
        <f t="shared" si="3"/>
        <v>0</v>
      </c>
      <c r="G101" s="50" t="s">
        <v>70</v>
      </c>
      <c r="H101" s="50" t="s">
        <v>125</v>
      </c>
      <c r="I101" s="50" t="s">
        <v>75</v>
      </c>
      <c r="J101" s="50"/>
      <c r="K101" s="50" t="s">
        <v>12</v>
      </c>
      <c r="L101" s="90"/>
      <c r="M101" s="90"/>
      <c r="N101" s="90"/>
      <c r="O101" s="91"/>
      <c r="P101" s="91">
        <v>1865000</v>
      </c>
      <c r="Q101" s="91"/>
      <c r="R101" s="91"/>
      <c r="S101" s="102"/>
      <c r="T101" s="116"/>
      <c r="U101" s="117"/>
      <c r="V101" s="117"/>
      <c r="W101" s="117"/>
      <c r="X101" s="117"/>
      <c r="Y101" s="117"/>
      <c r="Z101" s="117"/>
      <c r="AA101" s="129"/>
      <c r="AB101" s="129"/>
      <c r="AC101" s="129"/>
    </row>
    <row r="102" spans="1:29" x14ac:dyDescent="0.3">
      <c r="A102" s="26"/>
      <c r="B102" s="245" t="s">
        <v>143</v>
      </c>
      <c r="C102" s="243" t="s">
        <v>69</v>
      </c>
      <c r="D102" s="246" t="s">
        <v>69</v>
      </c>
      <c r="E102" s="17">
        <v>200000</v>
      </c>
      <c r="F102" s="3">
        <f t="shared" si="3"/>
        <v>0</v>
      </c>
      <c r="G102" s="14" t="s">
        <v>70</v>
      </c>
      <c r="H102" s="14" t="s">
        <v>71</v>
      </c>
      <c r="I102" s="14" t="s">
        <v>75</v>
      </c>
      <c r="J102" s="14"/>
      <c r="K102" s="14" t="s">
        <v>16</v>
      </c>
      <c r="L102" s="87"/>
      <c r="M102" s="87"/>
      <c r="N102" s="87"/>
      <c r="O102" s="88"/>
      <c r="P102" s="88"/>
      <c r="Q102" s="88">
        <v>200000</v>
      </c>
      <c r="R102" s="88">
        <v>0</v>
      </c>
      <c r="S102" s="102"/>
      <c r="T102" s="113"/>
      <c r="U102" s="114"/>
      <c r="V102" s="114"/>
      <c r="W102" s="114"/>
      <c r="X102" s="114"/>
      <c r="Y102" s="114"/>
      <c r="Z102" s="114"/>
      <c r="AA102" s="129"/>
      <c r="AB102" s="129"/>
      <c r="AC102" s="129"/>
    </row>
    <row r="103" spans="1:29" x14ac:dyDescent="0.3">
      <c r="A103" s="26"/>
      <c r="B103" s="245" t="s">
        <v>144</v>
      </c>
      <c r="C103" s="243" t="s">
        <v>69</v>
      </c>
      <c r="D103" s="246" t="s">
        <v>69</v>
      </c>
      <c r="E103" s="17">
        <v>100000</v>
      </c>
      <c r="F103" s="3">
        <f t="shared" si="3"/>
        <v>0</v>
      </c>
      <c r="G103" s="14" t="s">
        <v>70</v>
      </c>
      <c r="H103" s="14" t="s">
        <v>71</v>
      </c>
      <c r="I103" s="14" t="s">
        <v>75</v>
      </c>
      <c r="J103" s="14"/>
      <c r="K103" s="14" t="s">
        <v>16</v>
      </c>
      <c r="L103" s="87"/>
      <c r="M103" s="87"/>
      <c r="N103" s="87"/>
      <c r="O103" s="88"/>
      <c r="P103" s="88"/>
      <c r="Q103" s="88"/>
      <c r="R103" s="88">
        <v>0</v>
      </c>
      <c r="S103" s="89"/>
      <c r="T103" s="113"/>
      <c r="U103" s="114"/>
      <c r="V103" s="114">
        <v>100000</v>
      </c>
      <c r="W103" s="114"/>
      <c r="X103" s="114"/>
      <c r="Y103" s="114"/>
      <c r="Z103" s="114"/>
      <c r="AA103" s="115"/>
      <c r="AB103" s="115"/>
      <c r="AC103" s="115"/>
    </row>
    <row r="104" spans="1:29" s="46" customFormat="1" x14ac:dyDescent="0.3">
      <c r="A104" s="26"/>
      <c r="B104" s="242" t="s">
        <v>264</v>
      </c>
      <c r="C104" s="243"/>
      <c r="D104" s="244" t="s">
        <v>69</v>
      </c>
      <c r="E104" s="3">
        <v>40000</v>
      </c>
      <c r="F104" s="3"/>
      <c r="G104" s="13"/>
      <c r="H104" s="13"/>
      <c r="I104" s="13"/>
      <c r="J104" s="13"/>
      <c r="K104" s="13" t="s">
        <v>12</v>
      </c>
      <c r="L104" s="87"/>
      <c r="M104" s="87">
        <v>40000</v>
      </c>
      <c r="N104" s="87"/>
      <c r="O104" s="88"/>
      <c r="P104" s="88"/>
      <c r="Q104" s="88"/>
      <c r="R104" s="88"/>
      <c r="S104" s="89"/>
      <c r="T104" s="113"/>
      <c r="U104" s="114"/>
      <c r="V104" s="114"/>
      <c r="W104" s="114"/>
      <c r="X104" s="114"/>
      <c r="Y104" s="114"/>
      <c r="Z104" s="114"/>
      <c r="AA104" s="115"/>
      <c r="AB104" s="115"/>
      <c r="AC104" s="115"/>
    </row>
    <row r="105" spans="1:29" s="46" customFormat="1" x14ac:dyDescent="0.3">
      <c r="A105" s="26"/>
      <c r="B105" s="242" t="s">
        <v>265</v>
      </c>
      <c r="C105" s="243"/>
      <c r="D105" s="244" t="s">
        <v>69</v>
      </c>
      <c r="E105" s="3">
        <v>275000</v>
      </c>
      <c r="F105" s="3"/>
      <c r="G105" s="13"/>
      <c r="H105" s="13"/>
      <c r="I105" s="13"/>
      <c r="J105" s="13"/>
      <c r="K105" s="13" t="s">
        <v>12</v>
      </c>
      <c r="L105" s="87"/>
      <c r="M105" s="87"/>
      <c r="N105" s="87"/>
      <c r="O105" s="88"/>
      <c r="P105" s="88">
        <v>300000</v>
      </c>
      <c r="Q105" s="88"/>
      <c r="R105" s="88"/>
      <c r="S105" s="89"/>
      <c r="T105" s="113"/>
      <c r="U105" s="114"/>
      <c r="V105" s="114"/>
      <c r="W105" s="114"/>
      <c r="X105" s="114"/>
      <c r="Y105" s="114"/>
      <c r="Z105" s="114"/>
      <c r="AA105" s="115"/>
      <c r="AB105" s="115"/>
      <c r="AC105" s="115"/>
    </row>
    <row r="106" spans="1:29" s="78" customFormat="1" x14ac:dyDescent="0.3">
      <c r="A106" s="189"/>
      <c r="B106" s="242" t="s">
        <v>266</v>
      </c>
      <c r="C106" s="243"/>
      <c r="D106" s="244" t="s">
        <v>69</v>
      </c>
      <c r="E106" s="192">
        <v>3573512</v>
      </c>
      <c r="F106" s="192"/>
      <c r="G106" s="191"/>
      <c r="H106" s="191"/>
      <c r="I106" s="191"/>
      <c r="J106" s="191"/>
      <c r="K106" s="191" t="s">
        <v>12</v>
      </c>
      <c r="L106" s="193"/>
      <c r="M106" s="193"/>
      <c r="N106" s="193"/>
      <c r="O106" s="194"/>
      <c r="P106" s="195"/>
      <c r="Q106" s="195"/>
      <c r="R106" s="195"/>
      <c r="S106" s="196"/>
      <c r="T106" s="197">
        <v>500000</v>
      </c>
      <c r="U106" s="198"/>
      <c r="V106" s="198"/>
      <c r="W106" s="198"/>
      <c r="X106" s="198"/>
      <c r="Y106" s="198"/>
      <c r="Z106" s="198"/>
      <c r="AA106" s="199"/>
      <c r="AB106" s="199"/>
      <c r="AC106" s="199"/>
    </row>
    <row r="107" spans="1:29" s="78" customFormat="1" x14ac:dyDescent="0.3">
      <c r="A107" s="26"/>
      <c r="B107" s="242" t="s">
        <v>270</v>
      </c>
      <c r="C107" s="243"/>
      <c r="D107" s="244" t="s">
        <v>69</v>
      </c>
      <c r="E107" s="3">
        <v>60000</v>
      </c>
      <c r="F107" s="3"/>
      <c r="G107" s="13"/>
      <c r="H107" s="13"/>
      <c r="I107" s="13"/>
      <c r="J107" s="13"/>
      <c r="K107" s="13" t="s">
        <v>15</v>
      </c>
      <c r="L107" s="87"/>
      <c r="M107" s="87"/>
      <c r="N107" s="87"/>
      <c r="O107" s="88"/>
      <c r="P107" s="88">
        <v>60000</v>
      </c>
      <c r="Q107" s="88"/>
      <c r="R107" s="88"/>
      <c r="S107" s="95"/>
      <c r="T107" s="113"/>
      <c r="U107" s="114"/>
      <c r="V107" s="114"/>
      <c r="W107" s="114"/>
      <c r="X107" s="114"/>
      <c r="Y107" s="114"/>
      <c r="Z107" s="114"/>
      <c r="AA107" s="126"/>
      <c r="AB107" s="126"/>
      <c r="AC107" s="126"/>
    </row>
    <row r="108" spans="1:29" s="251" customFormat="1" x14ac:dyDescent="0.3">
      <c r="A108" s="10"/>
      <c r="B108" s="242" t="s">
        <v>271</v>
      </c>
      <c r="C108" s="243"/>
      <c r="D108" s="244" t="s">
        <v>69</v>
      </c>
      <c r="E108" s="3">
        <v>450000</v>
      </c>
      <c r="F108" s="3"/>
      <c r="G108" s="13"/>
      <c r="H108" s="13"/>
      <c r="I108" s="13"/>
      <c r="J108" s="13"/>
      <c r="K108" s="13" t="s">
        <v>13</v>
      </c>
      <c r="L108" s="87"/>
      <c r="M108" s="87"/>
      <c r="N108" s="87"/>
      <c r="O108" s="88"/>
      <c r="P108" s="88"/>
      <c r="Q108" s="88"/>
      <c r="R108" s="88"/>
      <c r="S108" s="100">
        <v>450000</v>
      </c>
      <c r="T108" s="113"/>
      <c r="U108" s="114"/>
      <c r="V108" s="114"/>
      <c r="W108" s="114"/>
      <c r="X108" s="114"/>
      <c r="Y108" s="114"/>
      <c r="Z108" s="114"/>
      <c r="AA108" s="115"/>
      <c r="AB108" s="115"/>
      <c r="AC108" s="115"/>
    </row>
    <row r="109" spans="1:29" x14ac:dyDescent="0.3">
      <c r="A109" s="26"/>
      <c r="B109" s="10" t="s">
        <v>272</v>
      </c>
      <c r="C109" s="157"/>
      <c r="D109" s="13" t="s">
        <v>69</v>
      </c>
      <c r="E109" s="3">
        <v>450000</v>
      </c>
      <c r="K109" s="13" t="s">
        <v>16</v>
      </c>
      <c r="L109" s="87"/>
      <c r="M109" s="87"/>
      <c r="N109" s="87"/>
      <c r="O109" s="88"/>
      <c r="P109" s="88">
        <v>450000</v>
      </c>
      <c r="Q109" s="88"/>
      <c r="R109" s="88"/>
      <c r="S109" s="89"/>
      <c r="T109" s="113"/>
      <c r="U109" s="114"/>
      <c r="V109" s="114"/>
      <c r="W109" s="114"/>
      <c r="X109" s="114"/>
      <c r="Y109" s="114"/>
      <c r="Z109" s="114"/>
      <c r="AA109" s="115"/>
      <c r="AB109" s="115"/>
      <c r="AC109" s="115"/>
    </row>
    <row r="110" spans="1:29" s="60" customFormat="1" x14ac:dyDescent="0.3">
      <c r="A110" s="26"/>
      <c r="B110" s="242" t="s">
        <v>454</v>
      </c>
      <c r="C110" s="243"/>
      <c r="D110" s="244" t="s">
        <v>69</v>
      </c>
      <c r="E110" s="3">
        <v>250000</v>
      </c>
      <c r="F110" s="3"/>
      <c r="G110" s="13"/>
      <c r="H110" s="13"/>
      <c r="I110" s="13"/>
      <c r="J110" s="13"/>
      <c r="K110" s="13" t="s">
        <v>19</v>
      </c>
      <c r="L110" s="87"/>
      <c r="M110" s="87"/>
      <c r="N110" s="87"/>
      <c r="O110" s="88"/>
      <c r="P110" s="88"/>
      <c r="Q110" s="88"/>
      <c r="R110" s="88"/>
      <c r="S110" s="89"/>
      <c r="T110" s="113">
        <v>250000</v>
      </c>
      <c r="U110" s="114"/>
      <c r="V110" s="114"/>
      <c r="W110" s="114"/>
      <c r="X110" s="114"/>
      <c r="Y110" s="114"/>
      <c r="Z110" s="114"/>
      <c r="AA110" s="115"/>
      <c r="AB110" s="115"/>
      <c r="AC110" s="115"/>
    </row>
    <row r="111" spans="1:29" s="60" customFormat="1" x14ac:dyDescent="0.3">
      <c r="A111" s="26"/>
      <c r="B111" s="242" t="s">
        <v>273</v>
      </c>
      <c r="C111" s="243"/>
      <c r="D111" s="244" t="s">
        <v>69</v>
      </c>
      <c r="E111" s="3"/>
      <c r="F111" s="3"/>
      <c r="G111" s="13"/>
      <c r="H111" s="13"/>
      <c r="I111" s="13"/>
      <c r="J111" s="13"/>
      <c r="K111" s="13"/>
      <c r="L111" s="87"/>
      <c r="M111" s="87"/>
      <c r="N111" s="87"/>
      <c r="O111" s="88"/>
      <c r="P111" s="195">
        <v>400000</v>
      </c>
      <c r="Q111" s="88"/>
      <c r="R111" s="88"/>
      <c r="S111" s="89"/>
      <c r="T111" s="113"/>
      <c r="U111" s="114"/>
      <c r="V111" s="131">
        <f>30000</f>
        <v>30000</v>
      </c>
      <c r="W111" s="114"/>
      <c r="X111" s="114"/>
      <c r="Y111" s="114"/>
      <c r="Z111" s="114"/>
      <c r="AA111" s="115"/>
      <c r="AB111" s="115"/>
      <c r="AC111" s="115"/>
    </row>
    <row r="112" spans="1:29" s="46" customFormat="1" x14ac:dyDescent="0.3">
      <c r="A112" s="25">
        <v>5063</v>
      </c>
      <c r="B112" s="73" t="s">
        <v>244</v>
      </c>
      <c r="C112" s="74"/>
      <c r="D112" s="75" t="s">
        <v>49</v>
      </c>
      <c r="E112" s="68">
        <v>160000</v>
      </c>
      <c r="F112" s="68"/>
      <c r="G112" s="75"/>
      <c r="H112" s="75"/>
      <c r="I112" s="75"/>
      <c r="J112" s="75"/>
      <c r="K112" s="75" t="s">
        <v>13</v>
      </c>
      <c r="L112" s="105"/>
      <c r="M112" s="105"/>
      <c r="N112" s="105"/>
      <c r="O112" s="98"/>
      <c r="P112" s="98">
        <v>160000</v>
      </c>
      <c r="Q112" s="88"/>
      <c r="R112" s="88"/>
      <c r="S112" s="89"/>
      <c r="T112" s="113"/>
      <c r="U112" s="114"/>
      <c r="V112" s="114"/>
      <c r="W112" s="114"/>
      <c r="X112" s="114"/>
      <c r="Y112" s="114"/>
      <c r="Z112" s="114"/>
      <c r="AA112" s="115"/>
      <c r="AB112" s="115"/>
      <c r="AC112" s="115"/>
    </row>
    <row r="113" spans="1:29" s="46" customFormat="1" x14ac:dyDescent="0.3">
      <c r="A113" s="72"/>
      <c r="B113" s="73" t="s">
        <v>283</v>
      </c>
      <c r="C113" s="74"/>
      <c r="D113" s="75" t="s">
        <v>49</v>
      </c>
      <c r="E113" s="76"/>
      <c r="F113" s="76"/>
      <c r="G113" s="75"/>
      <c r="H113" s="75"/>
      <c r="I113" s="75"/>
      <c r="J113" s="75"/>
      <c r="K113" s="77"/>
      <c r="L113" s="105"/>
      <c r="M113" s="105"/>
      <c r="N113" s="106">
        <v>400000</v>
      </c>
      <c r="O113" s="97"/>
      <c r="P113" s="98"/>
      <c r="Q113" s="98"/>
      <c r="R113" s="98"/>
      <c r="S113" s="108"/>
      <c r="T113" s="132"/>
      <c r="U113" s="133"/>
      <c r="V113" s="133"/>
      <c r="W113" s="133"/>
      <c r="X113" s="133"/>
      <c r="Y113" s="133"/>
      <c r="Z113" s="133"/>
      <c r="AA113" s="135"/>
      <c r="AB113" s="135"/>
      <c r="AC113" s="135"/>
    </row>
    <row r="114" spans="1:29" s="46" customFormat="1" x14ac:dyDescent="0.3">
      <c r="A114" s="187">
        <v>5064</v>
      </c>
      <c r="B114" s="46" t="s">
        <v>245</v>
      </c>
      <c r="C114" s="49"/>
      <c r="D114" s="50" t="s">
        <v>49</v>
      </c>
      <c r="E114" s="23"/>
      <c r="F114" s="23"/>
      <c r="G114" s="50"/>
      <c r="H114" s="50"/>
      <c r="I114" s="50"/>
      <c r="J114" s="50"/>
      <c r="K114" s="50"/>
      <c r="L114" s="90"/>
      <c r="M114" s="90"/>
      <c r="N114" s="90"/>
      <c r="O114" s="91"/>
      <c r="P114" s="91"/>
      <c r="Q114" s="91"/>
      <c r="R114" s="91"/>
      <c r="S114" s="102"/>
      <c r="T114" s="116"/>
      <c r="U114" s="117"/>
      <c r="V114" s="117"/>
      <c r="W114" s="117">
        <v>1000000</v>
      </c>
      <c r="X114" s="117"/>
      <c r="Y114" s="117"/>
      <c r="Z114" s="117"/>
      <c r="AA114" s="129"/>
      <c r="AB114" s="129"/>
      <c r="AC114" s="129"/>
    </row>
    <row r="115" spans="1:29" s="46" customFormat="1" x14ac:dyDescent="0.3">
      <c r="A115" s="55"/>
      <c r="B115" s="46" t="s">
        <v>48</v>
      </c>
      <c r="C115" s="49" t="s">
        <v>43</v>
      </c>
      <c r="D115" s="50" t="s">
        <v>49</v>
      </c>
      <c r="E115" s="23">
        <v>8527000</v>
      </c>
      <c r="F115" s="23">
        <f>+E115-SUM(L115:Z115)</f>
        <v>327000</v>
      </c>
      <c r="G115" s="50" t="s">
        <v>50</v>
      </c>
      <c r="H115" s="54" t="s">
        <v>45</v>
      </c>
      <c r="I115" s="50" t="s">
        <v>31</v>
      </c>
      <c r="J115" s="50" t="s">
        <v>11</v>
      </c>
      <c r="K115" s="50" t="s">
        <v>51</v>
      </c>
      <c r="L115" s="90">
        <v>8200000</v>
      </c>
      <c r="M115" s="90"/>
      <c r="N115" s="90"/>
      <c r="O115" s="91"/>
      <c r="P115" s="91"/>
      <c r="Q115" s="91"/>
      <c r="R115" s="91"/>
      <c r="S115" s="102"/>
      <c r="T115" s="116"/>
      <c r="U115" s="117"/>
      <c r="V115" s="117"/>
      <c r="W115" s="117"/>
      <c r="X115" s="117"/>
      <c r="Y115" s="117"/>
      <c r="Z115" s="117"/>
      <c r="AA115" s="129"/>
      <c r="AB115" s="129"/>
      <c r="AC115" s="129"/>
    </row>
    <row r="116" spans="1:29" x14ac:dyDescent="0.3">
      <c r="A116" s="55"/>
      <c r="B116" s="60" t="s">
        <v>304</v>
      </c>
      <c r="C116" s="61" t="s">
        <v>43</v>
      </c>
      <c r="D116" s="62" t="s">
        <v>49</v>
      </c>
      <c r="E116" s="59">
        <v>9000000</v>
      </c>
      <c r="F116" s="59">
        <f>+E116-SUM(L116:Z116)</f>
        <v>3000000</v>
      </c>
      <c r="G116" s="62" t="s">
        <v>53</v>
      </c>
      <c r="H116" s="65" t="s">
        <v>45</v>
      </c>
      <c r="I116" s="62" t="s">
        <v>31</v>
      </c>
      <c r="J116" s="62"/>
      <c r="K116" s="62" t="s">
        <v>54</v>
      </c>
      <c r="L116" s="96"/>
      <c r="M116" s="96"/>
      <c r="N116" s="96"/>
      <c r="O116" s="99"/>
      <c r="P116" s="99"/>
      <c r="Q116" s="99">
        <v>6000000</v>
      </c>
      <c r="R116" s="91"/>
      <c r="S116" s="102"/>
      <c r="T116" s="116"/>
      <c r="U116" s="117"/>
      <c r="V116" s="117"/>
      <c r="W116" s="117"/>
      <c r="X116" s="117"/>
      <c r="Y116" s="117"/>
      <c r="Z116" s="117"/>
      <c r="AA116" s="129"/>
      <c r="AB116" s="129"/>
      <c r="AC116" s="129"/>
    </row>
    <row r="117" spans="1:29" x14ac:dyDescent="0.3">
      <c r="A117" s="26"/>
      <c r="B117" s="19" t="s">
        <v>88</v>
      </c>
      <c r="C117" s="12" t="s">
        <v>27</v>
      </c>
      <c r="D117" s="13" t="s">
        <v>89</v>
      </c>
      <c r="E117" s="17">
        <v>150000</v>
      </c>
      <c r="F117" s="3">
        <f>+E117-SUM(L117:Z117)</f>
        <v>58000</v>
      </c>
      <c r="G117" s="14" t="s">
        <v>85</v>
      </c>
      <c r="H117" s="14" t="s">
        <v>90</v>
      </c>
      <c r="I117" s="14" t="s">
        <v>75</v>
      </c>
      <c r="J117" s="14" t="s">
        <v>11</v>
      </c>
      <c r="K117" s="14" t="s">
        <v>91</v>
      </c>
      <c r="L117" s="87">
        <v>40000</v>
      </c>
      <c r="M117" s="87">
        <v>25000</v>
      </c>
      <c r="N117" s="87">
        <v>27000</v>
      </c>
      <c r="O117" s="88"/>
      <c r="P117" s="88"/>
      <c r="Q117" s="88"/>
      <c r="R117" s="88"/>
      <c r="S117" s="95"/>
      <c r="T117" s="113"/>
      <c r="U117" s="114"/>
      <c r="V117" s="114"/>
      <c r="W117" s="114"/>
      <c r="X117" s="114"/>
      <c r="Y117" s="114"/>
      <c r="Z117" s="114"/>
      <c r="AA117" s="115"/>
      <c r="AB117" s="115"/>
      <c r="AC117" s="115"/>
    </row>
    <row r="118" spans="1:29" x14ac:dyDescent="0.3">
      <c r="A118" s="26"/>
      <c r="B118" s="19" t="s">
        <v>152</v>
      </c>
      <c r="C118" s="12" t="s">
        <v>153</v>
      </c>
      <c r="D118" s="13" t="s">
        <v>89</v>
      </c>
      <c r="E118" s="3">
        <f>500000+70000</f>
        <v>570000</v>
      </c>
      <c r="F118" s="3">
        <f>+E118-SUM(L118:Z118)</f>
        <v>400000</v>
      </c>
      <c r="G118" s="14" t="s">
        <v>126</v>
      </c>
      <c r="H118" s="14" t="s">
        <v>90</v>
      </c>
      <c r="I118" s="14" t="s">
        <v>75</v>
      </c>
      <c r="J118" s="14" t="s">
        <v>11</v>
      </c>
      <c r="K118" s="14" t="s">
        <v>234</v>
      </c>
      <c r="L118" s="87">
        <v>70000</v>
      </c>
      <c r="M118" s="87"/>
      <c r="N118" s="87"/>
      <c r="O118" s="88"/>
      <c r="P118" s="89"/>
      <c r="Q118" s="88">
        <v>100000</v>
      </c>
      <c r="R118" s="88"/>
      <c r="S118" s="89"/>
      <c r="T118" s="113"/>
      <c r="U118" s="114"/>
      <c r="V118" s="114"/>
      <c r="W118" s="114"/>
      <c r="X118" s="114"/>
      <c r="Y118" s="114"/>
      <c r="Z118" s="114"/>
      <c r="AA118" s="126"/>
      <c r="AB118" s="126"/>
      <c r="AC118" s="126"/>
    </row>
    <row r="119" spans="1:29" s="46" customFormat="1" x14ac:dyDescent="0.3">
      <c r="A119" s="289"/>
      <c r="B119" s="162" t="s">
        <v>356</v>
      </c>
      <c r="C119" s="163"/>
      <c r="D119" s="164" t="s">
        <v>294</v>
      </c>
      <c r="E119" s="165"/>
      <c r="F119" s="166"/>
      <c r="G119" s="167"/>
      <c r="H119" s="167"/>
      <c r="I119" s="167"/>
      <c r="J119" s="167"/>
      <c r="K119" s="167"/>
      <c r="L119" s="168"/>
      <c r="M119" s="168"/>
      <c r="N119" s="168"/>
      <c r="O119" s="169"/>
      <c r="P119" s="169"/>
      <c r="Q119" s="169">
        <v>75000</v>
      </c>
      <c r="R119" s="170"/>
      <c r="S119" s="170"/>
      <c r="T119" s="171"/>
      <c r="U119" s="172"/>
      <c r="V119" s="172"/>
      <c r="W119" s="172"/>
      <c r="X119" s="172"/>
      <c r="Y119" s="172"/>
      <c r="Z119" s="172"/>
      <c r="AA119" s="173"/>
      <c r="AB119" s="173"/>
      <c r="AC119" s="173"/>
    </row>
    <row r="120" spans="1:29" x14ac:dyDescent="0.3">
      <c r="A120" s="25">
        <v>5025</v>
      </c>
      <c r="B120" s="10" t="s">
        <v>257</v>
      </c>
      <c r="C120" s="12"/>
      <c r="D120" s="13" t="s">
        <v>294</v>
      </c>
      <c r="E120" s="3">
        <v>500000</v>
      </c>
      <c r="K120" s="13" t="s">
        <v>12</v>
      </c>
      <c r="L120" s="87"/>
      <c r="M120" s="87">
        <v>220000</v>
      </c>
      <c r="N120" s="88">
        <v>95000</v>
      </c>
      <c r="O120" s="88"/>
      <c r="P120" s="100"/>
      <c r="Q120" s="88">
        <v>95000</v>
      </c>
      <c r="R120" s="88"/>
      <c r="S120" s="88">
        <v>100000</v>
      </c>
      <c r="T120" s="113"/>
      <c r="U120" s="114"/>
      <c r="V120" s="114"/>
      <c r="W120" s="114">
        <v>50000</v>
      </c>
      <c r="X120" s="114"/>
      <c r="Y120" s="114">
        <v>50000</v>
      </c>
      <c r="Z120" s="114"/>
      <c r="AA120" s="115"/>
      <c r="AB120" s="114">
        <v>50000</v>
      </c>
      <c r="AC120" s="115"/>
    </row>
    <row r="121" spans="1:29" x14ac:dyDescent="0.3">
      <c r="A121" s="14">
        <v>5101</v>
      </c>
      <c r="B121" s="19" t="s">
        <v>319</v>
      </c>
      <c r="C121" s="12" t="s">
        <v>27</v>
      </c>
      <c r="D121" s="13" t="s">
        <v>294</v>
      </c>
      <c r="E121" s="17">
        <v>100000</v>
      </c>
      <c r="F121" s="3">
        <f>+E121-SUM(L121:Z121)</f>
        <v>0</v>
      </c>
      <c r="G121" s="14" t="s">
        <v>29</v>
      </c>
      <c r="H121" s="14" t="s">
        <v>84</v>
      </c>
      <c r="I121" s="14" t="s">
        <v>75</v>
      </c>
      <c r="J121" s="14"/>
      <c r="K121" s="14" t="s">
        <v>16</v>
      </c>
      <c r="L121" s="87">
        <v>0</v>
      </c>
      <c r="M121" s="87">
        <v>0</v>
      </c>
      <c r="N121" s="87">
        <v>0</v>
      </c>
      <c r="O121" s="287"/>
      <c r="P121" s="88">
        <v>0</v>
      </c>
      <c r="Q121" s="88">
        <v>100000</v>
      </c>
      <c r="R121" s="88"/>
      <c r="S121" s="89"/>
      <c r="T121" s="288"/>
      <c r="U121" s="114"/>
      <c r="V121" s="114"/>
      <c r="W121" s="114"/>
      <c r="X121" s="114"/>
      <c r="Y121" s="114"/>
      <c r="Z121" s="114"/>
      <c r="AA121" s="115"/>
      <c r="AB121" s="115"/>
      <c r="AC121" s="115"/>
    </row>
    <row r="122" spans="1:29" x14ac:dyDescent="0.3">
      <c r="A122" s="55" t="s">
        <v>64</v>
      </c>
      <c r="B122" s="52" t="s">
        <v>40</v>
      </c>
      <c r="C122" s="52" t="s">
        <v>27</v>
      </c>
      <c r="D122" s="70" t="s">
        <v>294</v>
      </c>
      <c r="E122" s="51">
        <v>1000000</v>
      </c>
      <c r="F122" s="51">
        <f>+E122-SUM(L122:Z122)</f>
        <v>-200000</v>
      </c>
      <c r="G122" s="70" t="s">
        <v>41</v>
      </c>
      <c r="H122" s="71" t="s">
        <v>30</v>
      </c>
      <c r="I122" s="70" t="s">
        <v>31</v>
      </c>
      <c r="J122" s="70"/>
      <c r="K122" s="70" t="s">
        <v>16</v>
      </c>
      <c r="L122" s="109"/>
      <c r="M122" s="109"/>
      <c r="N122" s="109"/>
      <c r="O122" s="110"/>
      <c r="P122" s="110"/>
      <c r="Q122" s="91"/>
      <c r="R122" s="110">
        <v>1200000</v>
      </c>
      <c r="S122" s="102"/>
      <c r="T122" s="116"/>
      <c r="U122" s="117"/>
      <c r="V122" s="117"/>
      <c r="W122" s="117"/>
      <c r="X122" s="117"/>
      <c r="Y122" s="117"/>
      <c r="Z122" s="117"/>
      <c r="AA122" s="129"/>
      <c r="AB122" s="129"/>
      <c r="AC122" s="129"/>
    </row>
    <row r="123" spans="1:29" x14ac:dyDescent="0.3">
      <c r="A123" s="55" t="s">
        <v>47</v>
      </c>
      <c r="B123" s="46" t="s">
        <v>235</v>
      </c>
      <c r="C123" s="49" t="s">
        <v>27</v>
      </c>
      <c r="D123" s="50" t="s">
        <v>294</v>
      </c>
      <c r="E123" s="23">
        <v>2100000</v>
      </c>
      <c r="F123" s="23">
        <f>+E123-SUM(L123:Z123)</f>
        <v>2100000</v>
      </c>
      <c r="G123" s="50" t="s">
        <v>29</v>
      </c>
      <c r="H123" s="54" t="s">
        <v>30</v>
      </c>
      <c r="I123" s="50" t="s">
        <v>31</v>
      </c>
      <c r="J123" s="50"/>
      <c r="K123" s="50" t="s">
        <v>32</v>
      </c>
      <c r="L123" s="90"/>
      <c r="M123" s="90"/>
      <c r="N123" s="90"/>
      <c r="O123" s="91"/>
      <c r="P123" s="91"/>
      <c r="Q123" s="91"/>
      <c r="R123" s="91"/>
      <c r="S123" s="102"/>
      <c r="T123" s="116"/>
      <c r="U123" s="117"/>
      <c r="V123" s="117"/>
      <c r="W123" s="117"/>
      <c r="X123" s="117"/>
      <c r="Y123" s="117"/>
      <c r="Z123" s="117"/>
      <c r="AA123" s="159">
        <v>2500000</v>
      </c>
      <c r="AB123" s="129"/>
      <c r="AC123" s="129"/>
    </row>
    <row r="124" spans="1:29" x14ac:dyDescent="0.3">
      <c r="A124" s="55" t="s">
        <v>52</v>
      </c>
      <c r="B124" s="52" t="s">
        <v>34</v>
      </c>
      <c r="C124" s="52" t="s">
        <v>27</v>
      </c>
      <c r="D124" s="50" t="s">
        <v>294</v>
      </c>
      <c r="E124" s="51">
        <v>1000000</v>
      </c>
      <c r="F124" s="51">
        <f>+E124-SUM(L124:Z124)</f>
        <v>0</v>
      </c>
      <c r="G124" s="70" t="s">
        <v>35</v>
      </c>
      <c r="H124" s="71" t="s">
        <v>30</v>
      </c>
      <c r="I124" s="70" t="s">
        <v>31</v>
      </c>
      <c r="J124" s="70"/>
      <c r="K124" s="70" t="s">
        <v>13</v>
      </c>
      <c r="L124" s="109"/>
      <c r="M124" s="109"/>
      <c r="N124" s="202"/>
      <c r="O124" s="203"/>
      <c r="P124" s="91"/>
      <c r="Q124" s="110">
        <v>1000000</v>
      </c>
      <c r="R124" s="110"/>
      <c r="S124" s="102"/>
      <c r="T124" s="116"/>
      <c r="U124" s="117"/>
      <c r="V124" s="117"/>
      <c r="W124" s="117"/>
      <c r="X124" s="117"/>
      <c r="Y124" s="117"/>
      <c r="Z124" s="117"/>
      <c r="AA124" s="129"/>
      <c r="AB124" s="129"/>
      <c r="AC124" s="129"/>
    </row>
    <row r="125" spans="1:29" s="46" customFormat="1" ht="17.25" customHeight="1" x14ac:dyDescent="0.3">
      <c r="A125" s="55" t="s">
        <v>55</v>
      </c>
      <c r="B125" s="52" t="s">
        <v>276</v>
      </c>
      <c r="C125" s="52" t="s">
        <v>27</v>
      </c>
      <c r="D125" s="50" t="s">
        <v>294</v>
      </c>
      <c r="E125" s="51">
        <v>1000000</v>
      </c>
      <c r="F125" s="51"/>
      <c r="G125" s="70" t="s">
        <v>35</v>
      </c>
      <c r="H125" s="71" t="s">
        <v>30</v>
      </c>
      <c r="I125" s="70"/>
      <c r="J125" s="70"/>
      <c r="K125" s="70" t="s">
        <v>17</v>
      </c>
      <c r="L125" s="109"/>
      <c r="M125" s="109"/>
      <c r="N125" s="109"/>
      <c r="O125" s="110"/>
      <c r="P125" s="110"/>
      <c r="Q125" s="110"/>
      <c r="R125" s="110">
        <v>1000000</v>
      </c>
      <c r="S125" s="102"/>
      <c r="T125" s="116"/>
      <c r="U125" s="117"/>
      <c r="V125" s="117"/>
      <c r="W125" s="117"/>
      <c r="X125" s="117"/>
      <c r="Y125" s="117"/>
      <c r="Z125" s="117"/>
      <c r="AA125" s="129"/>
      <c r="AB125" s="129"/>
      <c r="AC125" s="129"/>
    </row>
    <row r="126" spans="1:29" s="46" customFormat="1" ht="17.25" customHeight="1" x14ac:dyDescent="0.3">
      <c r="A126" s="55" t="s">
        <v>59</v>
      </c>
      <c r="B126" s="46" t="s">
        <v>36</v>
      </c>
      <c r="C126" s="49" t="s">
        <v>27</v>
      </c>
      <c r="D126" s="50" t="s">
        <v>294</v>
      </c>
      <c r="E126" s="23">
        <v>1155000</v>
      </c>
      <c r="F126" s="23">
        <f t="shared" ref="F126:F138" si="4">+E126-SUM(L126:Z126)</f>
        <v>242</v>
      </c>
      <c r="G126" s="50" t="s">
        <v>37</v>
      </c>
      <c r="H126" s="54" t="s">
        <v>30</v>
      </c>
      <c r="I126" s="50" t="s">
        <v>31</v>
      </c>
      <c r="J126" s="50"/>
      <c r="K126" s="50" t="s">
        <v>38</v>
      </c>
      <c r="L126" s="90"/>
      <c r="M126" s="90"/>
      <c r="N126" s="90"/>
      <c r="O126" s="91"/>
      <c r="P126" s="91"/>
      <c r="Q126" s="91"/>
      <c r="R126" s="91">
        <v>1154758</v>
      </c>
      <c r="S126" s="102"/>
      <c r="T126" s="116"/>
      <c r="U126" s="117"/>
      <c r="V126" s="117"/>
      <c r="W126" s="117"/>
      <c r="X126" s="117"/>
      <c r="Y126" s="117"/>
      <c r="Z126" s="117"/>
      <c r="AA126" s="129"/>
      <c r="AB126" s="129"/>
      <c r="AC126" s="129"/>
    </row>
    <row r="127" spans="1:29" s="46" customFormat="1" x14ac:dyDescent="0.3">
      <c r="A127" s="26" t="s">
        <v>72</v>
      </c>
      <c r="B127" s="19" t="s">
        <v>79</v>
      </c>
      <c r="C127" s="12" t="s">
        <v>27</v>
      </c>
      <c r="D127" s="13" t="s">
        <v>294</v>
      </c>
      <c r="E127" s="17">
        <v>70000</v>
      </c>
      <c r="F127" s="3">
        <f t="shared" si="4"/>
        <v>0</v>
      </c>
      <c r="G127" s="14" t="s">
        <v>29</v>
      </c>
      <c r="H127" s="14" t="s">
        <v>80</v>
      </c>
      <c r="I127" s="14" t="s">
        <v>75</v>
      </c>
      <c r="J127" s="14"/>
      <c r="K127" s="14" t="s">
        <v>13</v>
      </c>
      <c r="L127" s="87">
        <v>0</v>
      </c>
      <c r="M127" s="87">
        <v>0</v>
      </c>
      <c r="N127" s="87"/>
      <c r="O127" s="88"/>
      <c r="P127" s="88"/>
      <c r="Q127" s="88">
        <v>70000</v>
      </c>
      <c r="R127" s="88"/>
      <c r="S127" s="89"/>
      <c r="T127" s="113"/>
      <c r="U127" s="114"/>
      <c r="V127" s="114"/>
      <c r="W127" s="113"/>
      <c r="X127" s="114"/>
      <c r="Y127" s="114"/>
      <c r="Z127" s="113"/>
      <c r="AA127" s="115"/>
      <c r="AB127" s="115"/>
      <c r="AC127" s="204"/>
    </row>
    <row r="128" spans="1:29" x14ac:dyDescent="0.3">
      <c r="A128" s="25">
        <v>5014</v>
      </c>
      <c r="B128" s="19" t="s">
        <v>81</v>
      </c>
      <c r="C128" s="12" t="s">
        <v>27</v>
      </c>
      <c r="D128" s="13" t="s">
        <v>294</v>
      </c>
      <c r="E128" s="17">
        <v>70000</v>
      </c>
      <c r="F128" s="3">
        <f t="shared" si="4"/>
        <v>0</v>
      </c>
      <c r="G128" s="14" t="s">
        <v>29</v>
      </c>
      <c r="H128" s="14" t="s">
        <v>80</v>
      </c>
      <c r="I128" s="14" t="s">
        <v>75</v>
      </c>
      <c r="J128" s="14"/>
      <c r="K128" s="14" t="s">
        <v>13</v>
      </c>
      <c r="L128" s="87">
        <v>0</v>
      </c>
      <c r="M128" s="87">
        <v>0</v>
      </c>
      <c r="N128" s="87"/>
      <c r="O128" s="88"/>
      <c r="P128" s="88">
        <v>70000</v>
      </c>
      <c r="Q128" s="88"/>
      <c r="R128" s="88"/>
      <c r="S128" s="89"/>
      <c r="T128" s="113"/>
      <c r="U128" s="114"/>
      <c r="V128" s="114"/>
      <c r="W128" s="114"/>
      <c r="X128" s="114"/>
      <c r="Y128" s="114"/>
      <c r="Z128" s="114"/>
      <c r="AA128" s="115"/>
      <c r="AB128" s="115"/>
      <c r="AC128" s="115"/>
    </row>
    <row r="129" spans="1:29" x14ac:dyDescent="0.3">
      <c r="A129" s="14">
        <v>5100</v>
      </c>
      <c r="B129" s="19" t="s">
        <v>82</v>
      </c>
      <c r="C129" s="12" t="s">
        <v>27</v>
      </c>
      <c r="D129" s="13" t="s">
        <v>294</v>
      </c>
      <c r="E129" s="17">
        <v>105000</v>
      </c>
      <c r="F129" s="3">
        <f t="shared" si="4"/>
        <v>0</v>
      </c>
      <c r="G129" s="14" t="s">
        <v>29</v>
      </c>
      <c r="H129" s="14" t="s">
        <v>80</v>
      </c>
      <c r="I129" s="14" t="s">
        <v>75</v>
      </c>
      <c r="J129" s="14"/>
      <c r="K129" s="14" t="s">
        <v>14</v>
      </c>
      <c r="L129" s="87">
        <v>0</v>
      </c>
      <c r="M129" s="87">
        <v>0</v>
      </c>
      <c r="N129" s="87">
        <v>0</v>
      </c>
      <c r="O129" s="88"/>
      <c r="P129" s="88"/>
      <c r="Q129" s="88"/>
      <c r="R129" s="88"/>
      <c r="S129" s="88">
        <v>105000</v>
      </c>
      <c r="T129" s="113"/>
      <c r="U129" s="114"/>
      <c r="V129" s="114"/>
      <c r="W129" s="114"/>
      <c r="X129" s="114"/>
      <c r="Y129" s="114"/>
      <c r="Z129" s="114"/>
      <c r="AA129" s="115"/>
      <c r="AB129" s="115"/>
      <c r="AC129" s="115"/>
    </row>
    <row r="130" spans="1:29" x14ac:dyDescent="0.3">
      <c r="A130" s="14">
        <v>5099</v>
      </c>
      <c r="B130" s="19" t="s">
        <v>83</v>
      </c>
      <c r="C130" s="12" t="s">
        <v>27</v>
      </c>
      <c r="D130" s="13" t="s">
        <v>294</v>
      </c>
      <c r="E130" s="17">
        <v>230000</v>
      </c>
      <c r="F130" s="3">
        <f t="shared" si="4"/>
        <v>230000</v>
      </c>
      <c r="G130" s="14" t="s">
        <v>29</v>
      </c>
      <c r="H130" s="14" t="s">
        <v>78</v>
      </c>
      <c r="I130" s="14" t="s">
        <v>75</v>
      </c>
      <c r="J130" s="14"/>
      <c r="K130" s="14" t="s">
        <v>15</v>
      </c>
      <c r="L130" s="87"/>
      <c r="M130" s="87"/>
      <c r="N130" s="87"/>
      <c r="O130" s="88"/>
      <c r="P130" s="88"/>
      <c r="Q130" s="88"/>
      <c r="R130" s="88"/>
      <c r="S130" s="89"/>
      <c r="T130" s="113"/>
      <c r="U130" s="114"/>
      <c r="V130" s="114"/>
      <c r="W130" s="114"/>
      <c r="X130" s="114"/>
      <c r="Y130" s="114"/>
      <c r="Z130" s="114"/>
      <c r="AA130" s="115"/>
      <c r="AB130" s="115"/>
      <c r="AC130" s="115"/>
    </row>
    <row r="131" spans="1:29" x14ac:dyDescent="0.3">
      <c r="A131" s="14">
        <v>5110</v>
      </c>
      <c r="B131" s="21" t="s">
        <v>355</v>
      </c>
      <c r="C131" s="12" t="s">
        <v>27</v>
      </c>
      <c r="D131" s="13" t="s">
        <v>294</v>
      </c>
      <c r="E131" s="22">
        <v>100000</v>
      </c>
      <c r="F131" s="3">
        <f t="shared" si="4"/>
        <v>25000</v>
      </c>
      <c r="G131" s="14" t="s">
        <v>37</v>
      </c>
      <c r="H131" s="14" t="s">
        <v>80</v>
      </c>
      <c r="I131" s="14" t="s">
        <v>75</v>
      </c>
      <c r="J131" s="14"/>
      <c r="K131" s="14" t="s">
        <v>12</v>
      </c>
      <c r="L131" s="87"/>
      <c r="M131" s="87"/>
      <c r="N131" s="87">
        <v>0</v>
      </c>
      <c r="O131" s="88"/>
      <c r="P131" s="88"/>
      <c r="Q131" s="88"/>
      <c r="R131" s="88"/>
      <c r="S131" s="89"/>
      <c r="T131" s="113">
        <v>75000</v>
      </c>
      <c r="U131" s="114"/>
      <c r="V131" s="114"/>
      <c r="W131" s="114"/>
      <c r="X131" s="114"/>
      <c r="Y131" s="114"/>
      <c r="Z131" s="114"/>
      <c r="AA131" s="115"/>
      <c r="AB131" s="115"/>
      <c r="AC131" s="115"/>
    </row>
    <row r="132" spans="1:29" x14ac:dyDescent="0.3">
      <c r="A132" s="54">
        <v>5097</v>
      </c>
      <c r="B132" s="46" t="s">
        <v>93</v>
      </c>
      <c r="C132" s="49" t="s">
        <v>27</v>
      </c>
      <c r="D132" s="50" t="s">
        <v>294</v>
      </c>
      <c r="E132" s="23">
        <v>400000</v>
      </c>
      <c r="F132" s="23">
        <f t="shared" si="4"/>
        <v>-696268</v>
      </c>
      <c r="G132" s="50" t="s">
        <v>41</v>
      </c>
      <c r="H132" s="50" t="s">
        <v>94</v>
      </c>
      <c r="I132" s="50" t="s">
        <v>75</v>
      </c>
      <c r="J132" s="50"/>
      <c r="K132" s="50" t="s">
        <v>11</v>
      </c>
      <c r="L132" s="90"/>
      <c r="M132" s="90">
        <v>1096268</v>
      </c>
      <c r="N132" s="90"/>
      <c r="O132" s="91"/>
      <c r="P132" s="91"/>
      <c r="Q132" s="91"/>
      <c r="R132" s="91"/>
      <c r="S132" s="89"/>
      <c r="T132" s="116"/>
      <c r="U132" s="117"/>
      <c r="V132" s="117"/>
      <c r="W132" s="117"/>
      <c r="X132" s="117"/>
      <c r="Y132" s="117"/>
      <c r="Z132" s="117"/>
      <c r="AA132" s="115"/>
      <c r="AB132" s="115"/>
      <c r="AC132" s="115"/>
    </row>
    <row r="133" spans="1:29" x14ac:dyDescent="0.3">
      <c r="A133" s="14">
        <v>5107</v>
      </c>
      <c r="B133" s="19" t="s">
        <v>98</v>
      </c>
      <c r="C133" s="12" t="s">
        <v>27</v>
      </c>
      <c r="D133" s="13" t="s">
        <v>294</v>
      </c>
      <c r="E133" s="17">
        <v>400000</v>
      </c>
      <c r="F133" s="3">
        <f t="shared" si="4"/>
        <v>400000</v>
      </c>
      <c r="G133" s="14" t="s">
        <v>41</v>
      </c>
      <c r="H133" s="14" t="s">
        <v>99</v>
      </c>
      <c r="I133" s="14" t="s">
        <v>75</v>
      </c>
      <c r="J133" s="14"/>
      <c r="K133" s="14" t="s">
        <v>13</v>
      </c>
      <c r="L133" s="87"/>
      <c r="M133" s="87"/>
      <c r="N133" s="87"/>
      <c r="O133" s="88"/>
      <c r="P133" s="101"/>
      <c r="Q133" s="88"/>
      <c r="R133" s="88">
        <v>0</v>
      </c>
      <c r="S133" s="89"/>
      <c r="T133" s="113"/>
      <c r="U133" s="114"/>
      <c r="V133" s="114"/>
      <c r="W133" s="114"/>
      <c r="X133" s="114"/>
      <c r="Y133" s="114"/>
      <c r="Z133" s="114"/>
      <c r="AA133" s="115"/>
      <c r="AB133" s="115"/>
      <c r="AC133" s="115"/>
    </row>
    <row r="134" spans="1:29" x14ac:dyDescent="0.3">
      <c r="A134" s="26" t="s">
        <v>92</v>
      </c>
      <c r="B134" s="19" t="s">
        <v>100</v>
      </c>
      <c r="C134" s="12" t="s">
        <v>27</v>
      </c>
      <c r="D134" s="13" t="s">
        <v>294</v>
      </c>
      <c r="E134" s="17">
        <v>490000</v>
      </c>
      <c r="F134" s="3">
        <f t="shared" si="4"/>
        <v>0</v>
      </c>
      <c r="G134" s="14" t="s">
        <v>101</v>
      </c>
      <c r="H134" s="14" t="s">
        <v>102</v>
      </c>
      <c r="I134" s="14" t="s">
        <v>75</v>
      </c>
      <c r="J134" s="14"/>
      <c r="K134" s="14" t="s">
        <v>14</v>
      </c>
      <c r="L134" s="87"/>
      <c r="M134" s="87"/>
      <c r="N134" s="87"/>
      <c r="O134" s="89"/>
      <c r="P134" s="88"/>
      <c r="Q134" s="88"/>
      <c r="R134" s="101">
        <v>490000</v>
      </c>
      <c r="S134" s="89"/>
      <c r="T134" s="113"/>
      <c r="U134" s="114"/>
      <c r="V134" s="114"/>
      <c r="W134" s="114"/>
      <c r="X134" s="114"/>
      <c r="Y134" s="114"/>
      <c r="Z134" s="114"/>
      <c r="AA134" s="115"/>
      <c r="AB134" s="115"/>
      <c r="AC134" s="115"/>
    </row>
    <row r="135" spans="1:29" x14ac:dyDescent="0.3">
      <c r="A135" s="26" t="s">
        <v>95</v>
      </c>
      <c r="B135" s="19" t="s">
        <v>103</v>
      </c>
      <c r="C135" s="12" t="s">
        <v>27</v>
      </c>
      <c r="D135" s="13" t="s">
        <v>294</v>
      </c>
      <c r="E135" s="17">
        <v>85000</v>
      </c>
      <c r="F135" s="3">
        <f t="shared" si="4"/>
        <v>0</v>
      </c>
      <c r="G135" s="14" t="s">
        <v>101</v>
      </c>
      <c r="H135" s="14" t="s">
        <v>84</v>
      </c>
      <c r="I135" s="14" t="s">
        <v>75</v>
      </c>
      <c r="J135" s="14"/>
      <c r="K135" s="14" t="s">
        <v>15</v>
      </c>
      <c r="L135" s="87"/>
      <c r="M135" s="87"/>
      <c r="N135" s="87"/>
      <c r="O135" s="88"/>
      <c r="P135" s="88"/>
      <c r="Q135" s="88"/>
      <c r="R135" s="88"/>
      <c r="S135" s="89"/>
      <c r="T135" s="113">
        <v>85000</v>
      </c>
      <c r="U135" s="114"/>
      <c r="V135" s="114"/>
      <c r="W135" s="114"/>
      <c r="X135" s="114"/>
      <c r="Y135" s="114"/>
      <c r="Z135" s="114"/>
      <c r="AA135" s="115"/>
      <c r="AB135" s="115"/>
      <c r="AC135" s="115"/>
    </row>
    <row r="136" spans="1:29" s="174" customFormat="1" x14ac:dyDescent="0.3">
      <c r="A136" s="14">
        <v>5129</v>
      </c>
      <c r="B136" s="16" t="s">
        <v>215</v>
      </c>
      <c r="C136" s="12" t="s">
        <v>27</v>
      </c>
      <c r="D136" s="13" t="s">
        <v>294</v>
      </c>
      <c r="E136" s="24">
        <v>12000</v>
      </c>
      <c r="F136" s="3">
        <f t="shared" si="4"/>
        <v>0</v>
      </c>
      <c r="G136" s="14" t="s">
        <v>29</v>
      </c>
      <c r="H136" s="14" t="s">
        <v>74</v>
      </c>
      <c r="I136" s="14" t="s">
        <v>214</v>
      </c>
      <c r="J136" s="14"/>
      <c r="K136" s="13" t="s">
        <v>16</v>
      </c>
      <c r="L136" s="87"/>
      <c r="M136" s="87"/>
      <c r="N136" s="87"/>
      <c r="O136" s="88"/>
      <c r="P136" s="88"/>
      <c r="Q136" s="88">
        <v>12000</v>
      </c>
      <c r="R136" s="88"/>
      <c r="S136" s="89"/>
      <c r="T136" s="113"/>
      <c r="U136" s="114"/>
      <c r="V136" s="114"/>
      <c r="W136" s="114"/>
      <c r="X136" s="114"/>
      <c r="Y136" s="114"/>
      <c r="Z136" s="114"/>
      <c r="AA136" s="115"/>
      <c r="AB136" s="115"/>
      <c r="AC136" s="115"/>
    </row>
    <row r="137" spans="1:29" x14ac:dyDescent="0.3">
      <c r="A137" s="25"/>
      <c r="B137" s="16" t="s">
        <v>341</v>
      </c>
      <c r="C137" s="12" t="s">
        <v>27</v>
      </c>
      <c r="D137" s="13" t="s">
        <v>294</v>
      </c>
      <c r="E137" s="24">
        <v>25000</v>
      </c>
      <c r="F137" s="3">
        <f t="shared" si="4"/>
        <v>0</v>
      </c>
      <c r="G137" s="14" t="s">
        <v>29</v>
      </c>
      <c r="H137" s="14" t="s">
        <v>80</v>
      </c>
      <c r="I137" s="14" t="s">
        <v>214</v>
      </c>
      <c r="J137" s="14"/>
      <c r="K137" s="13" t="s">
        <v>16</v>
      </c>
      <c r="L137" s="87"/>
      <c r="M137" s="87"/>
      <c r="N137" s="87"/>
      <c r="O137" s="88"/>
      <c r="P137" s="88"/>
      <c r="Q137" s="88"/>
      <c r="R137" s="88"/>
      <c r="S137" s="89"/>
      <c r="T137" s="113"/>
      <c r="U137" s="114"/>
      <c r="V137" s="114"/>
      <c r="W137" s="114"/>
      <c r="X137" s="114"/>
      <c r="Y137" s="114"/>
      <c r="Z137" s="131">
        <v>25000</v>
      </c>
      <c r="AA137" s="115"/>
      <c r="AB137" s="115"/>
      <c r="AC137" s="115"/>
    </row>
    <row r="138" spans="1:29" x14ac:dyDescent="0.3">
      <c r="A138" s="25">
        <v>7026</v>
      </c>
      <c r="B138" s="16" t="s">
        <v>277</v>
      </c>
      <c r="C138" s="12" t="s">
        <v>27</v>
      </c>
      <c r="D138" s="13" t="s">
        <v>294</v>
      </c>
      <c r="E138" s="24">
        <v>400000</v>
      </c>
      <c r="F138" s="3">
        <f t="shared" si="4"/>
        <v>400000</v>
      </c>
      <c r="G138" s="14" t="s">
        <v>101</v>
      </c>
      <c r="H138" s="14" t="s">
        <v>340</v>
      </c>
      <c r="I138" s="14" t="s">
        <v>214</v>
      </c>
      <c r="J138" s="14"/>
      <c r="K138" s="14" t="s">
        <v>16</v>
      </c>
      <c r="L138" s="87"/>
      <c r="M138" s="87"/>
      <c r="N138" s="87"/>
      <c r="O138" s="89"/>
      <c r="P138" s="88"/>
      <c r="Q138" s="88"/>
      <c r="R138" s="89"/>
      <c r="S138" s="89"/>
      <c r="T138" s="113"/>
      <c r="U138" s="114"/>
      <c r="V138" s="114"/>
      <c r="W138" s="114"/>
      <c r="X138" s="114"/>
      <c r="Y138" s="114"/>
      <c r="Z138" s="114"/>
      <c r="AA138" s="115"/>
      <c r="AB138" s="115">
        <v>200000</v>
      </c>
      <c r="AC138" s="115"/>
    </row>
    <row r="139" spans="1:29" x14ac:dyDescent="0.3">
      <c r="A139" s="25">
        <v>5058</v>
      </c>
      <c r="B139" s="10" t="s">
        <v>236</v>
      </c>
      <c r="C139" s="12"/>
      <c r="D139" s="13" t="s">
        <v>294</v>
      </c>
      <c r="E139" s="3">
        <v>40000</v>
      </c>
      <c r="F139" s="3">
        <v>0</v>
      </c>
      <c r="G139" s="13" t="s">
        <v>237</v>
      </c>
      <c r="K139" s="13" t="s">
        <v>12</v>
      </c>
      <c r="L139" s="87"/>
      <c r="M139" s="87"/>
      <c r="N139" s="87"/>
      <c r="O139" s="88"/>
      <c r="P139" s="88"/>
      <c r="Q139" s="88"/>
      <c r="R139" s="88"/>
      <c r="S139" s="89"/>
      <c r="T139" s="113"/>
      <c r="U139" s="114"/>
      <c r="V139" s="114"/>
      <c r="W139" s="114"/>
      <c r="X139" s="114"/>
      <c r="Y139" s="114"/>
      <c r="Z139" s="114"/>
      <c r="AA139" s="115"/>
      <c r="AB139" s="115"/>
      <c r="AC139" s="115"/>
    </row>
    <row r="140" spans="1:29" x14ac:dyDescent="0.3">
      <c r="A140" s="25">
        <v>5056</v>
      </c>
      <c r="B140" s="10" t="s">
        <v>238</v>
      </c>
      <c r="C140" s="12"/>
      <c r="D140" s="13" t="s">
        <v>294</v>
      </c>
      <c r="E140" s="3">
        <v>40000</v>
      </c>
      <c r="F140" s="3">
        <v>0</v>
      </c>
      <c r="G140" s="13" t="s">
        <v>35</v>
      </c>
      <c r="K140" s="13" t="s">
        <v>12</v>
      </c>
      <c r="L140" s="87"/>
      <c r="M140" s="87">
        <v>40000</v>
      </c>
      <c r="N140" s="87"/>
      <c r="O140" s="88"/>
      <c r="P140" s="88"/>
      <c r="Q140" s="88"/>
      <c r="R140" s="88">
        <v>40000</v>
      </c>
      <c r="S140" s="88">
        <v>150000</v>
      </c>
      <c r="T140" s="113"/>
      <c r="U140" s="114"/>
      <c r="V140" s="114"/>
      <c r="W140" s="114"/>
      <c r="X140" s="114"/>
      <c r="Y140" s="114"/>
      <c r="Z140" s="114"/>
      <c r="AA140" s="115"/>
      <c r="AB140" s="115"/>
      <c r="AC140" s="115"/>
    </row>
    <row r="141" spans="1:29" x14ac:dyDescent="0.3">
      <c r="A141" s="25">
        <v>5053</v>
      </c>
      <c r="B141" s="10" t="s">
        <v>246</v>
      </c>
      <c r="C141" s="12"/>
      <c r="D141" s="13" t="s">
        <v>294</v>
      </c>
      <c r="E141" s="3">
        <v>15000</v>
      </c>
      <c r="K141" s="13" t="s">
        <v>13</v>
      </c>
      <c r="L141" s="87"/>
      <c r="M141" s="87"/>
      <c r="N141" s="87"/>
      <c r="O141" s="88"/>
      <c r="P141" s="88"/>
      <c r="Q141" s="88">
        <v>15000</v>
      </c>
      <c r="R141" s="88"/>
      <c r="S141" s="89"/>
      <c r="T141" s="113"/>
      <c r="U141" s="114"/>
      <c r="V141" s="114"/>
      <c r="W141" s="114"/>
      <c r="X141" s="114"/>
      <c r="Y141" s="114"/>
      <c r="Z141" s="114"/>
      <c r="AA141" s="115"/>
      <c r="AB141" s="115"/>
      <c r="AC141" s="115"/>
    </row>
    <row r="142" spans="1:29" x14ac:dyDescent="0.3">
      <c r="A142" s="25">
        <v>5061</v>
      </c>
      <c r="B142" s="10" t="s">
        <v>247</v>
      </c>
      <c r="C142" s="12"/>
      <c r="D142" s="13" t="s">
        <v>294</v>
      </c>
      <c r="E142" s="3">
        <v>150000</v>
      </c>
      <c r="K142" s="13" t="s">
        <v>14</v>
      </c>
      <c r="L142" s="87"/>
      <c r="M142" s="87"/>
      <c r="N142" s="87"/>
      <c r="O142" s="88"/>
      <c r="P142" s="88"/>
      <c r="Q142" s="89"/>
      <c r="R142" s="88"/>
      <c r="S142" s="89"/>
      <c r="T142" s="113"/>
      <c r="U142" s="114"/>
      <c r="V142" s="114"/>
      <c r="W142" s="114"/>
      <c r="X142" s="114"/>
      <c r="Y142" s="114"/>
      <c r="Z142" s="114"/>
      <c r="AA142" s="115"/>
      <c r="AB142" s="115">
        <v>400000</v>
      </c>
      <c r="AC142" s="115"/>
    </row>
    <row r="143" spans="1:29" x14ac:dyDescent="0.3">
      <c r="A143" s="25">
        <v>5060</v>
      </c>
      <c r="B143" s="10" t="s">
        <v>248</v>
      </c>
      <c r="C143" s="12"/>
      <c r="D143" s="13" t="s">
        <v>294</v>
      </c>
      <c r="E143" s="3">
        <v>250000</v>
      </c>
      <c r="K143" s="13" t="s">
        <v>17</v>
      </c>
      <c r="L143" s="87"/>
      <c r="M143" s="87"/>
      <c r="N143" s="87"/>
      <c r="O143" s="88"/>
      <c r="P143" s="88"/>
      <c r="Q143" s="88"/>
      <c r="R143" s="88"/>
      <c r="S143" s="88">
        <v>80000</v>
      </c>
      <c r="T143" s="113"/>
      <c r="U143" s="114"/>
      <c r="V143" s="114"/>
      <c r="W143" s="114"/>
      <c r="X143" s="114"/>
      <c r="Y143" s="114"/>
      <c r="Z143" s="114"/>
      <c r="AA143" s="115"/>
      <c r="AB143" s="115"/>
      <c r="AC143" s="115"/>
    </row>
    <row r="144" spans="1:29" x14ac:dyDescent="0.3">
      <c r="A144" s="25"/>
      <c r="B144" s="10" t="s">
        <v>488</v>
      </c>
      <c r="C144" s="12"/>
      <c r="D144" s="13" t="s">
        <v>294</v>
      </c>
      <c r="L144" s="87"/>
      <c r="M144" s="87"/>
      <c r="N144" s="87"/>
      <c r="O144" s="88"/>
      <c r="P144" s="88"/>
      <c r="Q144" s="88">
        <v>30000</v>
      </c>
      <c r="R144" s="88"/>
      <c r="S144" s="88"/>
      <c r="T144" s="113"/>
      <c r="U144" s="114"/>
      <c r="V144" s="114"/>
      <c r="W144" s="114"/>
      <c r="X144" s="114"/>
      <c r="Y144" s="114"/>
      <c r="Z144" s="114"/>
      <c r="AA144" s="115"/>
      <c r="AB144" s="115"/>
      <c r="AC144" s="115"/>
    </row>
    <row r="145" spans="1:29" x14ac:dyDescent="0.3">
      <c r="A145" s="25"/>
      <c r="B145" s="10" t="s">
        <v>487</v>
      </c>
      <c r="C145" s="12"/>
      <c r="D145" s="13" t="s">
        <v>294</v>
      </c>
      <c r="L145" s="87"/>
      <c r="M145" s="87"/>
      <c r="N145" s="87"/>
      <c r="O145" s="88"/>
      <c r="P145" s="88">
        <v>12000</v>
      </c>
      <c r="Q145" s="88"/>
      <c r="R145" s="88">
        <v>14000</v>
      </c>
      <c r="S145" s="88"/>
      <c r="T145" s="113">
        <v>15000</v>
      </c>
      <c r="U145" s="114"/>
      <c r="V145" s="114">
        <v>15000</v>
      </c>
      <c r="W145" s="114"/>
      <c r="X145" s="114">
        <v>15000</v>
      </c>
      <c r="Y145" s="114"/>
      <c r="Z145" s="114"/>
      <c r="AA145" s="115"/>
      <c r="AB145" s="115"/>
      <c r="AC145" s="115"/>
    </row>
    <row r="146" spans="1:29" x14ac:dyDescent="0.3">
      <c r="A146" s="25">
        <v>5066</v>
      </c>
      <c r="B146" s="10" t="s">
        <v>249</v>
      </c>
      <c r="C146" s="12"/>
      <c r="D146" s="13" t="s">
        <v>294</v>
      </c>
      <c r="E146" s="3">
        <v>75000</v>
      </c>
      <c r="K146" s="13" t="s">
        <v>13</v>
      </c>
      <c r="L146" s="87"/>
      <c r="M146" s="87"/>
      <c r="N146" s="87">
        <v>25000</v>
      </c>
      <c r="O146" s="88"/>
      <c r="P146" s="88"/>
      <c r="Q146" s="88"/>
      <c r="R146" s="88"/>
      <c r="S146" s="89"/>
      <c r="T146" s="113"/>
      <c r="U146" s="114"/>
      <c r="V146" s="114"/>
      <c r="W146" s="114"/>
      <c r="X146" s="114"/>
      <c r="Y146" s="114"/>
      <c r="Z146" s="114"/>
      <c r="AA146" s="115"/>
      <c r="AB146" s="115"/>
      <c r="AC146" s="115"/>
    </row>
    <row r="147" spans="1:29" x14ac:dyDescent="0.3">
      <c r="A147" s="25">
        <v>5039</v>
      </c>
      <c r="B147" s="10" t="s">
        <v>251</v>
      </c>
      <c r="C147" s="12"/>
      <c r="D147" s="13" t="s">
        <v>294</v>
      </c>
      <c r="E147" s="3">
        <v>100000</v>
      </c>
      <c r="K147" s="13" t="s">
        <v>15</v>
      </c>
      <c r="L147" s="87"/>
      <c r="M147" s="87"/>
      <c r="N147" s="87"/>
      <c r="O147" s="88"/>
      <c r="P147" s="88"/>
      <c r="Q147" s="88"/>
      <c r="R147" s="88"/>
      <c r="S147" s="89"/>
      <c r="T147" s="113"/>
      <c r="U147" s="114"/>
      <c r="V147" s="114"/>
      <c r="W147" s="114"/>
      <c r="X147" s="114"/>
      <c r="Y147" s="114"/>
      <c r="Z147" s="114"/>
      <c r="AA147" s="115"/>
      <c r="AB147" s="115"/>
      <c r="AC147" s="115"/>
    </row>
    <row r="148" spans="1:29" x14ac:dyDescent="0.3">
      <c r="A148" s="14">
        <v>5096</v>
      </c>
      <c r="B148" s="10" t="s">
        <v>252</v>
      </c>
      <c r="C148" s="12"/>
      <c r="D148" s="13" t="s">
        <v>294</v>
      </c>
      <c r="E148" s="3">
        <v>300000</v>
      </c>
      <c r="K148" s="13" t="s">
        <v>16</v>
      </c>
      <c r="L148" s="87"/>
      <c r="M148" s="87"/>
      <c r="N148" s="87"/>
      <c r="O148" s="88"/>
      <c r="P148" s="88"/>
      <c r="Q148" s="89"/>
      <c r="R148" s="88"/>
      <c r="S148" s="89"/>
      <c r="T148" s="113"/>
      <c r="U148" s="114"/>
      <c r="V148" s="114"/>
      <c r="W148" s="114"/>
      <c r="X148" s="114"/>
      <c r="Y148" s="114"/>
      <c r="Z148" s="114"/>
      <c r="AA148" s="115"/>
      <c r="AB148" s="115"/>
      <c r="AC148" s="115"/>
    </row>
    <row r="149" spans="1:29" x14ac:dyDescent="0.3">
      <c r="A149" s="25">
        <v>5042</v>
      </c>
      <c r="B149" s="10" t="s">
        <v>253</v>
      </c>
      <c r="C149" s="12"/>
      <c r="D149" s="13" t="s">
        <v>294</v>
      </c>
      <c r="E149" s="3">
        <v>25000</v>
      </c>
      <c r="K149" s="13" t="s">
        <v>12</v>
      </c>
      <c r="L149" s="87"/>
      <c r="M149" s="87">
        <v>25000</v>
      </c>
      <c r="N149" s="87"/>
      <c r="O149" s="88"/>
      <c r="P149" s="175"/>
      <c r="Q149" s="88"/>
      <c r="R149" s="88"/>
      <c r="S149" s="88">
        <v>400000</v>
      </c>
      <c r="T149" s="113">
        <v>250000</v>
      </c>
      <c r="U149" s="114"/>
      <c r="V149" s="114"/>
      <c r="W149" s="114"/>
      <c r="X149" s="114"/>
      <c r="Y149" s="114"/>
      <c r="Z149" s="114"/>
      <c r="AA149" s="115"/>
      <c r="AB149" s="115"/>
      <c r="AC149" s="115"/>
    </row>
    <row r="150" spans="1:29" x14ac:dyDescent="0.3">
      <c r="A150" s="25">
        <v>5043</v>
      </c>
      <c r="B150" s="10" t="s">
        <v>342</v>
      </c>
      <c r="C150" s="12"/>
      <c r="D150" s="13" t="s">
        <v>294</v>
      </c>
      <c r="E150" s="3">
        <v>200000</v>
      </c>
      <c r="K150" s="13" t="s">
        <v>13</v>
      </c>
      <c r="L150" s="87"/>
      <c r="M150" s="87"/>
      <c r="N150" s="87"/>
      <c r="O150" s="88"/>
      <c r="P150" s="88"/>
      <c r="Q150" s="88">
        <v>100000</v>
      </c>
      <c r="R150" s="88"/>
      <c r="S150" s="89"/>
      <c r="T150" s="113"/>
      <c r="U150" s="114"/>
      <c r="V150" s="114"/>
      <c r="W150" s="114"/>
      <c r="X150" s="114"/>
      <c r="Y150" s="114"/>
      <c r="Z150" s="114"/>
      <c r="AA150" s="115"/>
      <c r="AB150" s="115"/>
      <c r="AC150" s="115"/>
    </row>
    <row r="151" spans="1:29" x14ac:dyDescent="0.3">
      <c r="A151" s="25">
        <v>5029</v>
      </c>
      <c r="B151" s="10" t="s">
        <v>254</v>
      </c>
      <c r="C151" s="12"/>
      <c r="D151" s="13" t="s">
        <v>294</v>
      </c>
      <c r="E151" s="3">
        <v>400000</v>
      </c>
      <c r="K151" s="13" t="s">
        <v>17</v>
      </c>
      <c r="L151" s="87"/>
      <c r="M151" s="87"/>
      <c r="N151" s="87"/>
      <c r="O151" s="88"/>
      <c r="P151" s="88"/>
      <c r="Q151" s="88"/>
      <c r="R151" s="89"/>
      <c r="S151" s="88">
        <v>50000</v>
      </c>
      <c r="T151" s="113"/>
      <c r="U151" s="114"/>
      <c r="V151" s="114"/>
      <c r="W151" s="114"/>
      <c r="X151" s="114"/>
      <c r="Y151" s="114"/>
      <c r="Z151" s="114"/>
      <c r="AA151" s="115"/>
      <c r="AB151" s="115"/>
      <c r="AC151" s="115"/>
    </row>
    <row r="152" spans="1:29" x14ac:dyDescent="0.3">
      <c r="A152" s="25">
        <v>5031</v>
      </c>
      <c r="B152" s="10" t="s">
        <v>322</v>
      </c>
      <c r="C152" s="12"/>
      <c r="D152" s="13" t="s">
        <v>294</v>
      </c>
      <c r="E152" s="3">
        <v>50000</v>
      </c>
      <c r="K152" s="13" t="s">
        <v>13</v>
      </c>
      <c r="L152" s="87"/>
      <c r="M152" s="87">
        <v>40000</v>
      </c>
      <c r="N152" s="87"/>
      <c r="O152" s="88"/>
      <c r="P152" s="88"/>
      <c r="Q152" s="88"/>
      <c r="R152" s="88"/>
      <c r="S152" s="89"/>
      <c r="T152" s="113"/>
      <c r="U152" s="114"/>
      <c r="V152" s="114"/>
      <c r="W152" s="114"/>
      <c r="X152" s="114"/>
      <c r="Y152" s="114"/>
      <c r="Z152" s="114"/>
      <c r="AA152" s="115"/>
      <c r="AB152" s="115"/>
      <c r="AC152" s="115"/>
    </row>
    <row r="153" spans="1:29" s="291" customFormat="1" x14ac:dyDescent="0.3">
      <c r="A153" s="290">
        <v>5020</v>
      </c>
      <c r="B153" s="291" t="s">
        <v>256</v>
      </c>
      <c r="C153" s="292"/>
      <c r="D153" s="293" t="s">
        <v>294</v>
      </c>
      <c r="E153" s="294">
        <v>150000</v>
      </c>
      <c r="F153" s="294"/>
      <c r="G153" s="293"/>
      <c r="H153" s="293"/>
      <c r="I153" s="293"/>
      <c r="J153" s="293"/>
      <c r="K153" s="293" t="s">
        <v>14</v>
      </c>
      <c r="L153" s="295"/>
      <c r="M153" s="295"/>
      <c r="N153" s="295"/>
      <c r="O153" s="297"/>
      <c r="P153" s="297"/>
      <c r="Q153" s="297">
        <v>75000</v>
      </c>
      <c r="R153" s="297"/>
      <c r="S153" s="297">
        <v>95000</v>
      </c>
      <c r="T153" s="299"/>
      <c r="U153" s="300"/>
      <c r="V153" s="300">
        <v>50000</v>
      </c>
      <c r="W153" s="300"/>
      <c r="X153" s="300"/>
      <c r="Y153" s="300"/>
      <c r="Z153" s="300"/>
      <c r="AA153" s="301"/>
      <c r="AB153" s="301"/>
      <c r="AC153" s="301"/>
    </row>
    <row r="154" spans="1:29" s="291" customFormat="1" x14ac:dyDescent="0.3">
      <c r="A154" s="290">
        <v>5036</v>
      </c>
      <c r="B154" s="291" t="s">
        <v>323</v>
      </c>
      <c r="C154" s="292"/>
      <c r="D154" s="293" t="s">
        <v>294</v>
      </c>
      <c r="E154" s="294">
        <v>75000</v>
      </c>
      <c r="F154" s="294"/>
      <c r="G154" s="293"/>
      <c r="H154" s="293"/>
      <c r="I154" s="293"/>
      <c r="J154" s="293"/>
      <c r="K154" s="293" t="s">
        <v>12</v>
      </c>
      <c r="L154" s="295"/>
      <c r="M154" s="295">
        <v>75000</v>
      </c>
      <c r="N154" s="295">
        <v>75000</v>
      </c>
      <c r="O154" s="297"/>
      <c r="P154" s="297"/>
      <c r="Q154" s="297"/>
      <c r="R154" s="297"/>
      <c r="S154" s="298"/>
      <c r="T154" s="299"/>
      <c r="U154" s="300"/>
      <c r="V154" s="300"/>
      <c r="W154" s="300"/>
      <c r="X154" s="300"/>
      <c r="Y154" s="300"/>
      <c r="Z154" s="300"/>
      <c r="AA154" s="301"/>
      <c r="AB154" s="301"/>
      <c r="AC154" s="301"/>
    </row>
    <row r="155" spans="1:29" s="291" customFormat="1" x14ac:dyDescent="0.3">
      <c r="A155" s="290"/>
      <c r="B155" s="291" t="s">
        <v>375</v>
      </c>
      <c r="C155" s="292"/>
      <c r="D155" s="293" t="s">
        <v>294</v>
      </c>
      <c r="E155" s="294"/>
      <c r="F155" s="294"/>
      <c r="G155" s="293"/>
      <c r="H155" s="293"/>
      <c r="I155" s="293"/>
      <c r="J155" s="293"/>
      <c r="K155" s="293"/>
      <c r="L155" s="295"/>
      <c r="M155" s="295"/>
      <c r="N155" s="296"/>
      <c r="O155" s="297"/>
      <c r="P155" s="298"/>
      <c r="Q155" s="297"/>
      <c r="R155" s="297">
        <v>45000</v>
      </c>
      <c r="S155" s="297"/>
      <c r="T155" s="299"/>
      <c r="U155" s="300"/>
      <c r="V155" s="300"/>
      <c r="W155" s="300"/>
      <c r="X155" s="300"/>
      <c r="Y155" s="300"/>
      <c r="Z155" s="300"/>
      <c r="AA155" s="301"/>
      <c r="AB155" s="300"/>
      <c r="AC155" s="301"/>
    </row>
    <row r="156" spans="1:29" x14ac:dyDescent="0.3">
      <c r="A156" s="25"/>
      <c r="B156" s="10" t="s">
        <v>344</v>
      </c>
      <c r="C156" s="12"/>
      <c r="D156" s="13" t="s">
        <v>294</v>
      </c>
      <c r="E156" s="3">
        <v>30000</v>
      </c>
      <c r="L156" s="87"/>
      <c r="M156" s="87"/>
      <c r="N156" s="104"/>
      <c r="O156" s="88"/>
      <c r="P156" s="89"/>
      <c r="Q156" s="88"/>
      <c r="R156" s="88"/>
      <c r="S156" s="88"/>
      <c r="T156" s="113">
        <v>30000</v>
      </c>
      <c r="U156" s="114"/>
      <c r="V156" s="114"/>
      <c r="W156" s="114"/>
      <c r="X156" s="114"/>
      <c r="Y156" s="114"/>
      <c r="Z156" s="114"/>
      <c r="AA156" s="115"/>
      <c r="AB156" s="115"/>
      <c r="AC156" s="115"/>
    </row>
    <row r="157" spans="1:29" x14ac:dyDescent="0.3">
      <c r="A157" s="25" t="s">
        <v>392</v>
      </c>
      <c r="B157" s="10" t="s">
        <v>393</v>
      </c>
      <c r="C157" s="12"/>
      <c r="D157" s="13" t="s">
        <v>294</v>
      </c>
      <c r="L157" s="87"/>
      <c r="M157" s="87"/>
      <c r="N157" s="104"/>
      <c r="O157" s="175"/>
      <c r="P157" s="100">
        <v>34000</v>
      </c>
      <c r="Q157" s="88"/>
      <c r="R157" s="88">
        <v>34000</v>
      </c>
      <c r="S157" s="88"/>
      <c r="T157" s="113"/>
      <c r="U157" s="114"/>
      <c r="V157" s="114"/>
      <c r="W157" s="114"/>
      <c r="X157" s="114"/>
      <c r="Y157" s="114"/>
      <c r="Z157" s="114"/>
      <c r="AA157" s="115"/>
      <c r="AB157" s="115"/>
      <c r="AC157" s="115"/>
    </row>
    <row r="158" spans="1:29" x14ac:dyDescent="0.3">
      <c r="A158" s="25"/>
      <c r="B158" s="10" t="s">
        <v>343</v>
      </c>
      <c r="C158" s="12"/>
      <c r="D158" s="13" t="s">
        <v>294</v>
      </c>
      <c r="E158" s="3">
        <v>100000</v>
      </c>
      <c r="L158" s="87"/>
      <c r="M158" s="87"/>
      <c r="N158" s="104"/>
      <c r="O158" s="175"/>
      <c r="P158" s="89"/>
      <c r="Q158" s="88"/>
      <c r="R158" s="88"/>
      <c r="S158" s="88"/>
      <c r="T158" s="113"/>
      <c r="U158" s="114">
        <v>100000</v>
      </c>
      <c r="V158" s="114"/>
      <c r="W158" s="114"/>
      <c r="X158" s="114"/>
      <c r="Y158" s="114"/>
      <c r="Z158" s="114"/>
      <c r="AA158" s="115"/>
      <c r="AB158" s="115"/>
      <c r="AC158" s="115"/>
    </row>
    <row r="159" spans="1:29" x14ac:dyDescent="0.3">
      <c r="A159" s="26"/>
      <c r="B159" s="19" t="s">
        <v>377</v>
      </c>
      <c r="C159" s="12"/>
      <c r="D159" s="13" t="s">
        <v>376</v>
      </c>
      <c r="G159" s="14"/>
      <c r="H159" s="14"/>
      <c r="I159" s="14"/>
      <c r="J159" s="14"/>
      <c r="K159" s="14"/>
      <c r="L159" s="87"/>
      <c r="M159" s="87"/>
      <c r="N159" s="87"/>
      <c r="O159" s="88"/>
      <c r="P159" s="100">
        <v>48000</v>
      </c>
      <c r="Q159" s="88"/>
      <c r="R159" s="88"/>
      <c r="S159" s="89"/>
      <c r="T159" s="113"/>
      <c r="U159" s="114"/>
      <c r="V159" s="114"/>
      <c r="W159" s="114"/>
      <c r="X159" s="114"/>
      <c r="Y159" s="114"/>
      <c r="Z159" s="114"/>
      <c r="AA159" s="126"/>
      <c r="AB159" s="126"/>
      <c r="AC159" s="126"/>
    </row>
    <row r="160" spans="1:29" x14ac:dyDescent="0.3">
      <c r="A160" s="26"/>
      <c r="B160" s="19"/>
      <c r="C160" s="12"/>
      <c r="G160" s="14"/>
      <c r="H160" s="14"/>
      <c r="I160" s="14"/>
      <c r="J160" s="14"/>
      <c r="K160" s="14"/>
      <c r="L160" s="87"/>
      <c r="M160" s="87"/>
      <c r="N160" s="87"/>
      <c r="O160" s="88"/>
      <c r="P160" s="89"/>
      <c r="Q160" s="88"/>
      <c r="R160" s="88"/>
      <c r="S160" s="88"/>
      <c r="T160" s="113"/>
      <c r="U160" s="114"/>
      <c r="V160" s="114"/>
      <c r="W160" s="114"/>
      <c r="X160" s="114"/>
      <c r="Y160" s="114"/>
      <c r="Z160" s="114"/>
      <c r="AA160" s="115"/>
      <c r="AB160" s="115"/>
      <c r="AC160" s="115"/>
    </row>
    <row r="161" spans="1:29" s="46" customFormat="1" x14ac:dyDescent="0.3">
      <c r="A161" s="55"/>
      <c r="B161" s="46" t="s">
        <v>307</v>
      </c>
      <c r="C161" s="49"/>
      <c r="D161" s="50"/>
      <c r="E161" s="57"/>
      <c r="F161" s="57"/>
      <c r="G161" s="50"/>
      <c r="H161" s="50"/>
      <c r="I161" s="50"/>
      <c r="J161" s="50"/>
      <c r="K161" s="54"/>
      <c r="L161" s="90">
        <v>-9293073</v>
      </c>
      <c r="M161" s="90">
        <v>-4796268</v>
      </c>
      <c r="N161" s="90"/>
      <c r="O161" s="91">
        <v>-6000000</v>
      </c>
      <c r="P161" s="91">
        <v>-13165000</v>
      </c>
      <c r="Q161" s="91">
        <v>-32468000</v>
      </c>
      <c r="R161" s="91">
        <v>-18354758</v>
      </c>
      <c r="S161" s="91">
        <v>-3000000</v>
      </c>
      <c r="T161" s="286"/>
      <c r="U161" s="117">
        <v>-1276000</v>
      </c>
      <c r="V161" s="117"/>
      <c r="W161" s="117">
        <v>-1000000</v>
      </c>
      <c r="X161" s="117"/>
      <c r="Y161" s="117"/>
      <c r="Z161" s="117">
        <v>-3000000</v>
      </c>
      <c r="AA161" s="159">
        <v>-2500000</v>
      </c>
      <c r="AB161" s="129"/>
      <c r="AC161" s="129"/>
    </row>
    <row r="162" spans="1:29" ht="15" thickBot="1" x14ac:dyDescent="0.35">
      <c r="A162" s="26"/>
      <c r="B162" s="45" t="s">
        <v>300</v>
      </c>
      <c r="C162" s="12"/>
      <c r="E162" s="29">
        <f>SUM(E6:E161)</f>
        <v>99471161</v>
      </c>
      <c r="F162" s="29">
        <f>SUM(F6:F161)</f>
        <v>1846628</v>
      </c>
      <c r="K162" s="29">
        <f>SUM(L162:Z162)</f>
        <v>26194157</v>
      </c>
      <c r="L162" s="87">
        <f t="shared" ref="L162:AC162" si="5">SUM(L6:L161)</f>
        <v>1275000</v>
      </c>
      <c r="M162" s="87">
        <f t="shared" si="5"/>
        <v>1326750</v>
      </c>
      <c r="N162" s="87">
        <f t="shared" si="5"/>
        <v>1875235</v>
      </c>
      <c r="O162" s="88">
        <f t="shared" si="5"/>
        <v>2468190</v>
      </c>
      <c r="P162" s="88">
        <f t="shared" si="5"/>
        <v>6166100</v>
      </c>
      <c r="Q162" s="88">
        <f t="shared" si="5"/>
        <v>2685125</v>
      </c>
      <c r="R162" s="88">
        <f t="shared" si="5"/>
        <v>2396757</v>
      </c>
      <c r="S162" s="88">
        <f t="shared" si="5"/>
        <v>2651000</v>
      </c>
      <c r="T162" s="113">
        <f t="shared" si="5"/>
        <v>2210000</v>
      </c>
      <c r="U162" s="114">
        <f t="shared" si="5"/>
        <v>525000</v>
      </c>
      <c r="V162" s="114">
        <f t="shared" si="5"/>
        <v>745000</v>
      </c>
      <c r="W162" s="114">
        <f t="shared" si="5"/>
        <v>175000</v>
      </c>
      <c r="X162" s="114">
        <f t="shared" si="5"/>
        <v>765000</v>
      </c>
      <c r="Y162" s="114">
        <f t="shared" si="5"/>
        <v>50000</v>
      </c>
      <c r="Z162" s="114">
        <f t="shared" si="5"/>
        <v>880000</v>
      </c>
      <c r="AA162" s="114">
        <f t="shared" si="5"/>
        <v>400000</v>
      </c>
      <c r="AB162" s="114">
        <f t="shared" si="5"/>
        <v>795000</v>
      </c>
      <c r="AC162" s="114">
        <f t="shared" si="5"/>
        <v>325000</v>
      </c>
    </row>
    <row r="163" spans="1:29" ht="15.6" thickTop="1" thickBot="1" x14ac:dyDescent="0.35">
      <c r="C163" s="12"/>
      <c r="E163" s="3">
        <f>+E162-K162</f>
        <v>73277004</v>
      </c>
      <c r="S163" s="10"/>
    </row>
    <row r="164" spans="1:29" ht="18" x14ac:dyDescent="0.35">
      <c r="A164" s="38"/>
      <c r="B164" s="153" t="s">
        <v>352</v>
      </c>
      <c r="C164" s="40"/>
      <c r="D164" s="41"/>
      <c r="E164" s="42"/>
      <c r="F164" s="42"/>
      <c r="G164" s="41"/>
      <c r="H164" s="41"/>
      <c r="I164" s="41"/>
      <c r="J164" s="41"/>
      <c r="K164" s="41"/>
      <c r="L164" s="329" t="s">
        <v>351</v>
      </c>
      <c r="M164" s="329"/>
      <c r="N164" s="329"/>
      <c r="O164" s="326" t="s">
        <v>349</v>
      </c>
      <c r="P164" s="326"/>
      <c r="Q164" s="326"/>
      <c r="R164" s="326"/>
      <c r="S164" s="326"/>
      <c r="T164" s="327" t="s">
        <v>350</v>
      </c>
      <c r="U164" s="327"/>
      <c r="V164" s="327"/>
      <c r="W164" s="327"/>
      <c r="X164" s="327"/>
      <c r="Y164" s="327"/>
      <c r="Z164" s="327"/>
      <c r="AA164" s="327"/>
      <c r="AB164" s="327"/>
      <c r="AC164" s="328"/>
    </row>
    <row r="165" spans="1:29" x14ac:dyDescent="0.3">
      <c r="A165" s="15">
        <v>3028</v>
      </c>
      <c r="B165" s="16" t="s">
        <v>476</v>
      </c>
      <c r="C165" s="10" t="s">
        <v>477</v>
      </c>
      <c r="D165" s="14" t="s">
        <v>478</v>
      </c>
      <c r="L165" s="87"/>
      <c r="M165" s="87"/>
      <c r="N165" s="87"/>
      <c r="O165" s="88"/>
      <c r="P165" s="88"/>
      <c r="Q165" s="88"/>
      <c r="R165" s="88"/>
      <c r="S165" s="88"/>
      <c r="T165" s="136"/>
      <c r="U165" s="136"/>
      <c r="V165" s="136"/>
      <c r="W165" s="136"/>
      <c r="X165" s="136"/>
      <c r="Y165" s="136"/>
      <c r="Z165" s="136"/>
      <c r="AA165" s="137"/>
      <c r="AB165" s="137"/>
      <c r="AC165" s="137"/>
    </row>
    <row r="166" spans="1:29" x14ac:dyDescent="0.3">
      <c r="A166" s="15">
        <v>3077</v>
      </c>
      <c r="B166" s="16" t="s">
        <v>484</v>
      </c>
      <c r="D166" s="14" t="s">
        <v>478</v>
      </c>
      <c r="L166" s="87"/>
      <c r="M166" s="87"/>
      <c r="N166" s="87"/>
      <c r="O166" s="88"/>
      <c r="P166" s="88"/>
      <c r="Q166" s="88"/>
      <c r="R166" s="88"/>
      <c r="S166" s="88"/>
      <c r="T166" s="136"/>
      <c r="U166" s="136"/>
      <c r="V166" s="136"/>
      <c r="W166" s="136"/>
      <c r="X166" s="136"/>
      <c r="Y166" s="136"/>
      <c r="Z166" s="136"/>
      <c r="AA166" s="137"/>
      <c r="AB166" s="137"/>
      <c r="AC166" s="137"/>
    </row>
    <row r="167" spans="1:29" x14ac:dyDescent="0.3">
      <c r="A167" s="15">
        <v>3071</v>
      </c>
      <c r="B167" s="10" t="s">
        <v>485</v>
      </c>
      <c r="D167" s="13" t="s">
        <v>478</v>
      </c>
      <c r="E167" s="10"/>
      <c r="F167" s="10"/>
      <c r="G167" s="10"/>
      <c r="H167" s="10"/>
      <c r="I167" s="10"/>
      <c r="J167" s="10"/>
      <c r="K167" s="10"/>
      <c r="L167" s="87"/>
      <c r="M167" s="87"/>
      <c r="N167" s="87"/>
      <c r="O167" s="88"/>
      <c r="P167" s="88"/>
      <c r="Q167" s="88"/>
      <c r="R167" s="88"/>
      <c r="S167" s="88"/>
      <c r="T167" s="136"/>
      <c r="U167" s="136"/>
      <c r="V167" s="136"/>
      <c r="W167" s="136"/>
      <c r="X167" s="136"/>
      <c r="Y167" s="136"/>
      <c r="Z167" s="136"/>
      <c r="AA167" s="137"/>
      <c r="AB167" s="137"/>
      <c r="AC167" s="137"/>
    </row>
    <row r="168" spans="1:29" x14ac:dyDescent="0.3">
      <c r="A168" s="15">
        <v>3069</v>
      </c>
      <c r="B168" s="67" t="s">
        <v>416</v>
      </c>
      <c r="C168" s="44"/>
      <c r="D168" s="14" t="s">
        <v>57</v>
      </c>
      <c r="G168" s="13">
        <v>1</v>
      </c>
      <c r="L168" s="87">
        <v>38030</v>
      </c>
      <c r="M168" s="87">
        <v>0</v>
      </c>
      <c r="N168" s="87">
        <v>0</v>
      </c>
      <c r="O168" s="88"/>
      <c r="P168" s="88">
        <v>0</v>
      </c>
      <c r="Q168" s="88">
        <v>0</v>
      </c>
      <c r="R168" s="88">
        <v>0</v>
      </c>
      <c r="S168" s="88"/>
      <c r="T168" s="136"/>
      <c r="U168" s="136"/>
      <c r="V168" s="136">
        <v>45000</v>
      </c>
      <c r="W168" s="136"/>
      <c r="X168" s="136"/>
      <c r="Y168" s="136"/>
      <c r="Z168" s="136"/>
      <c r="AA168" s="137"/>
      <c r="AB168" s="137"/>
      <c r="AC168" s="137"/>
    </row>
    <row r="169" spans="1:29" x14ac:dyDescent="0.3">
      <c r="A169" s="15">
        <v>3021</v>
      </c>
      <c r="B169" s="16" t="s">
        <v>417</v>
      </c>
      <c r="C169" s="44"/>
      <c r="D169" s="14" t="s">
        <v>57</v>
      </c>
      <c r="G169" s="13">
        <v>2</v>
      </c>
      <c r="L169" s="87">
        <v>35405</v>
      </c>
      <c r="M169" s="87">
        <v>0</v>
      </c>
      <c r="N169" s="87">
        <v>0</v>
      </c>
      <c r="O169" s="88"/>
      <c r="P169" s="88">
        <v>0</v>
      </c>
      <c r="Q169" s="88">
        <v>0</v>
      </c>
      <c r="R169" s="88">
        <v>0</v>
      </c>
      <c r="S169" s="88"/>
      <c r="T169" s="136"/>
      <c r="U169" s="136"/>
      <c r="V169" s="136">
        <v>45000</v>
      </c>
      <c r="W169" s="136"/>
      <c r="X169" s="136"/>
      <c r="Y169" s="136"/>
      <c r="Z169" s="136"/>
      <c r="AA169" s="137"/>
      <c r="AB169" s="137"/>
      <c r="AC169" s="137"/>
    </row>
    <row r="170" spans="1:29" x14ac:dyDescent="0.3">
      <c r="A170" s="15">
        <v>3083</v>
      </c>
      <c r="B170" s="16" t="s">
        <v>324</v>
      </c>
      <c r="C170" s="44"/>
      <c r="D170" s="14" t="s">
        <v>57</v>
      </c>
      <c r="G170" s="13">
        <v>3</v>
      </c>
      <c r="L170" s="87">
        <v>0</v>
      </c>
      <c r="M170" s="87">
        <v>0</v>
      </c>
      <c r="N170" s="87">
        <v>0</v>
      </c>
      <c r="O170" s="88"/>
      <c r="P170" s="88">
        <v>0</v>
      </c>
      <c r="Q170" s="88">
        <v>0</v>
      </c>
      <c r="R170" s="88">
        <v>0</v>
      </c>
      <c r="S170" s="88"/>
      <c r="T170" s="136"/>
      <c r="U170" s="136"/>
      <c r="V170" s="136"/>
      <c r="W170" s="136"/>
      <c r="X170" s="136">
        <v>150000</v>
      </c>
      <c r="Y170" s="136"/>
      <c r="Z170" s="136"/>
      <c r="AA170" s="137"/>
      <c r="AB170" s="137"/>
      <c r="AC170" s="137"/>
    </row>
    <row r="171" spans="1:29" x14ac:dyDescent="0.3">
      <c r="A171" s="15">
        <v>3074</v>
      </c>
      <c r="B171" s="16" t="s">
        <v>325</v>
      </c>
      <c r="C171" s="44"/>
      <c r="D171" s="14" t="s">
        <v>57</v>
      </c>
      <c r="G171" s="13">
        <v>4</v>
      </c>
      <c r="L171" s="87"/>
      <c r="M171" s="87"/>
      <c r="N171" s="87"/>
      <c r="O171" s="88"/>
      <c r="P171" s="88">
        <v>0</v>
      </c>
      <c r="Q171" s="88">
        <v>0</v>
      </c>
      <c r="R171" s="88">
        <v>127000</v>
      </c>
      <c r="S171" s="88"/>
      <c r="T171" s="136"/>
      <c r="U171" s="136"/>
      <c r="V171" s="136"/>
      <c r="W171" s="136"/>
      <c r="X171" s="136"/>
      <c r="Y171" s="136"/>
      <c r="Z171" s="136"/>
      <c r="AA171" s="137"/>
      <c r="AB171" s="156">
        <v>137000</v>
      </c>
      <c r="AC171" s="137"/>
    </row>
    <row r="172" spans="1:29" x14ac:dyDescent="0.3">
      <c r="A172" s="15">
        <v>3038</v>
      </c>
      <c r="B172" s="16" t="s">
        <v>326</v>
      </c>
      <c r="C172" s="44"/>
      <c r="D172" s="14" t="s">
        <v>57</v>
      </c>
      <c r="G172" s="13">
        <v>5</v>
      </c>
      <c r="L172" s="87">
        <v>0</v>
      </c>
      <c r="M172" s="87">
        <v>0</v>
      </c>
      <c r="N172" s="87">
        <v>0</v>
      </c>
      <c r="O172" s="88"/>
      <c r="P172" s="88">
        <v>0</v>
      </c>
      <c r="Q172" s="88">
        <v>160000</v>
      </c>
      <c r="R172" s="88">
        <v>0</v>
      </c>
      <c r="S172" s="88"/>
      <c r="T172" s="136"/>
      <c r="U172" s="136"/>
      <c r="V172" s="136"/>
      <c r="W172" s="136"/>
      <c r="X172" s="136"/>
      <c r="Y172" s="136"/>
      <c r="Z172" s="136"/>
      <c r="AA172" s="137"/>
      <c r="AB172" s="137"/>
      <c r="AC172" s="137">
        <v>160000</v>
      </c>
    </row>
    <row r="173" spans="1:29" x14ac:dyDescent="0.3">
      <c r="A173" s="15">
        <v>3025</v>
      </c>
      <c r="B173" s="16" t="s">
        <v>425</v>
      </c>
      <c r="C173" s="44"/>
      <c r="D173" s="14" t="s">
        <v>57</v>
      </c>
      <c r="G173" s="13">
        <v>6</v>
      </c>
      <c r="L173" s="87">
        <v>0</v>
      </c>
      <c r="M173" s="87">
        <v>0</v>
      </c>
      <c r="N173" s="87">
        <v>0</v>
      </c>
      <c r="O173" s="88"/>
      <c r="P173" s="88">
        <v>0</v>
      </c>
      <c r="Q173" s="88">
        <v>0</v>
      </c>
      <c r="R173" s="88">
        <v>0</v>
      </c>
      <c r="S173" s="88">
        <v>160000</v>
      </c>
      <c r="T173" s="136"/>
      <c r="U173" s="136"/>
      <c r="V173" s="136"/>
      <c r="W173" s="136"/>
      <c r="X173" s="136"/>
      <c r="Y173" s="136"/>
      <c r="Z173" s="136"/>
      <c r="AA173" s="137"/>
      <c r="AB173" s="137"/>
      <c r="AC173" s="137"/>
    </row>
    <row r="174" spans="1:29" x14ac:dyDescent="0.3">
      <c r="A174" s="15">
        <v>3030</v>
      </c>
      <c r="B174" s="16" t="s">
        <v>418</v>
      </c>
      <c r="C174" s="44"/>
      <c r="D174" s="14" t="s">
        <v>57</v>
      </c>
      <c r="G174" s="13">
        <v>7</v>
      </c>
      <c r="L174" s="87">
        <v>49829</v>
      </c>
      <c r="M174" s="87">
        <v>0</v>
      </c>
      <c r="N174" s="87">
        <v>0</v>
      </c>
      <c r="O174" s="88"/>
      <c r="P174" s="88">
        <v>0</v>
      </c>
      <c r="Q174" s="88">
        <v>0</v>
      </c>
      <c r="R174" s="88">
        <v>0</v>
      </c>
      <c r="S174" s="88"/>
      <c r="T174" s="136"/>
      <c r="U174" s="136"/>
      <c r="V174" s="136"/>
      <c r="W174" s="136">
        <v>48000</v>
      </c>
      <c r="X174" s="136"/>
      <c r="Y174" s="136"/>
      <c r="Z174" s="136"/>
      <c r="AA174" s="137"/>
      <c r="AB174" s="137"/>
      <c r="AC174" s="137"/>
    </row>
    <row r="175" spans="1:29" x14ac:dyDescent="0.3">
      <c r="A175" s="30">
        <v>3040</v>
      </c>
      <c r="B175" s="67" t="s">
        <v>327</v>
      </c>
      <c r="C175" s="44"/>
      <c r="D175" s="14" t="s">
        <v>57</v>
      </c>
      <c r="G175" s="13">
        <v>8</v>
      </c>
      <c r="L175" s="87">
        <v>0</v>
      </c>
      <c r="M175" s="87">
        <v>0</v>
      </c>
      <c r="N175" s="87">
        <v>0</v>
      </c>
      <c r="O175" s="88"/>
      <c r="P175" s="88">
        <v>0</v>
      </c>
      <c r="Q175" s="88">
        <v>0</v>
      </c>
      <c r="R175" s="88">
        <v>0</v>
      </c>
      <c r="S175" s="88"/>
      <c r="T175" s="136"/>
      <c r="U175" s="136"/>
      <c r="V175" s="136">
        <v>208000</v>
      </c>
      <c r="W175" s="136"/>
      <c r="X175" s="136"/>
      <c r="Y175" s="136"/>
      <c r="Z175" s="136"/>
      <c r="AA175" s="137"/>
      <c r="AB175" s="137"/>
      <c r="AC175" s="137"/>
    </row>
    <row r="176" spans="1:29" s="31" customFormat="1" x14ac:dyDescent="0.3">
      <c r="A176" s="15"/>
      <c r="B176" s="67" t="s">
        <v>426</v>
      </c>
      <c r="C176" s="10"/>
      <c r="D176" s="14" t="s">
        <v>57</v>
      </c>
      <c r="E176" s="3"/>
      <c r="F176" s="3"/>
      <c r="G176" s="13">
        <v>9</v>
      </c>
      <c r="H176" s="13"/>
      <c r="I176" s="13"/>
      <c r="J176" s="13"/>
      <c r="K176" s="13"/>
      <c r="L176" s="87">
        <v>0</v>
      </c>
      <c r="M176" s="87">
        <v>170230</v>
      </c>
      <c r="N176" s="87">
        <v>0</v>
      </c>
      <c r="O176" s="88"/>
      <c r="P176" s="88">
        <v>0</v>
      </c>
      <c r="Q176" s="88">
        <v>0</v>
      </c>
      <c r="R176" s="88">
        <v>0</v>
      </c>
      <c r="S176" s="88"/>
      <c r="T176" s="136"/>
      <c r="U176" s="136">
        <v>145000</v>
      </c>
      <c r="V176" s="136"/>
      <c r="W176" s="136"/>
      <c r="X176" s="136"/>
      <c r="Y176" s="136"/>
      <c r="Z176" s="136"/>
      <c r="AA176" s="137"/>
      <c r="AB176" s="137"/>
      <c r="AC176" s="137"/>
    </row>
    <row r="177" spans="1:29" x14ac:dyDescent="0.3">
      <c r="A177" s="25">
        <v>3034</v>
      </c>
      <c r="B177" s="67" t="s">
        <v>328</v>
      </c>
      <c r="D177" s="14" t="s">
        <v>57</v>
      </c>
      <c r="G177" s="13">
        <v>10</v>
      </c>
      <c r="L177" s="87"/>
      <c r="M177" s="87"/>
      <c r="N177" s="87">
        <v>0</v>
      </c>
      <c r="O177" s="88"/>
      <c r="P177" s="88"/>
      <c r="Q177" s="88">
        <v>0</v>
      </c>
      <c r="R177" s="88">
        <v>0</v>
      </c>
      <c r="S177" s="88"/>
      <c r="T177" s="136">
        <v>165000</v>
      </c>
      <c r="U177" s="136"/>
      <c r="V177" s="136"/>
      <c r="W177" s="136"/>
      <c r="X177" s="136"/>
      <c r="Y177" s="136"/>
      <c r="Z177" s="136"/>
      <c r="AA177" s="137"/>
      <c r="AB177" s="137"/>
      <c r="AC177" s="137"/>
    </row>
    <row r="178" spans="1:29" x14ac:dyDescent="0.3">
      <c r="A178" s="25">
        <v>3080</v>
      </c>
      <c r="B178" s="16" t="s">
        <v>427</v>
      </c>
      <c r="D178" s="14" t="s">
        <v>57</v>
      </c>
      <c r="G178" s="13">
        <v>11</v>
      </c>
      <c r="L178" s="87"/>
      <c r="M178" s="87"/>
      <c r="N178" s="87"/>
      <c r="O178" s="88"/>
      <c r="P178" s="88"/>
      <c r="Q178" s="88">
        <v>0</v>
      </c>
      <c r="R178" s="88">
        <v>0</v>
      </c>
      <c r="S178" s="88"/>
      <c r="T178" s="136"/>
      <c r="U178" s="136">
        <v>165000</v>
      </c>
      <c r="V178" s="136"/>
      <c r="W178" s="136"/>
      <c r="X178" s="136"/>
      <c r="Y178" s="136"/>
      <c r="Z178" s="136"/>
      <c r="AA178" s="137"/>
      <c r="AB178" s="137"/>
      <c r="AC178" s="137"/>
    </row>
    <row r="179" spans="1:29" x14ac:dyDescent="0.3">
      <c r="A179" s="25">
        <v>3017</v>
      </c>
      <c r="B179" s="16" t="s">
        <v>329</v>
      </c>
      <c r="D179" s="14" t="s">
        <v>57</v>
      </c>
      <c r="E179" s="32"/>
      <c r="F179" s="32"/>
      <c r="G179" s="13">
        <v>12</v>
      </c>
      <c r="H179" s="33"/>
      <c r="I179" s="33"/>
      <c r="J179" s="33"/>
      <c r="K179" s="33"/>
      <c r="L179" s="87">
        <v>0</v>
      </c>
      <c r="M179" s="87">
        <v>0</v>
      </c>
      <c r="N179" s="104"/>
      <c r="O179" s="88"/>
      <c r="P179" s="88"/>
      <c r="Q179" s="88">
        <v>0</v>
      </c>
      <c r="R179" s="88">
        <v>0</v>
      </c>
      <c r="S179" s="88"/>
      <c r="T179" s="136"/>
      <c r="U179" s="136"/>
      <c r="V179" s="136"/>
      <c r="W179" s="136"/>
      <c r="X179" s="136"/>
      <c r="Y179" s="136">
        <v>134000</v>
      </c>
      <c r="Z179" s="136"/>
      <c r="AA179" s="137"/>
      <c r="AB179" s="137"/>
      <c r="AC179" s="137"/>
    </row>
    <row r="180" spans="1:29" x14ac:dyDescent="0.3">
      <c r="A180" s="26" t="s">
        <v>160</v>
      </c>
      <c r="B180" s="16" t="s">
        <v>330</v>
      </c>
      <c r="D180" s="14" t="s">
        <v>57</v>
      </c>
      <c r="G180" s="13">
        <v>13</v>
      </c>
      <c r="L180" s="87">
        <v>0</v>
      </c>
      <c r="M180" s="87">
        <v>0</v>
      </c>
      <c r="N180" s="87">
        <v>0</v>
      </c>
      <c r="O180" s="88"/>
      <c r="P180" s="88">
        <v>0</v>
      </c>
      <c r="Q180" s="88">
        <v>0</v>
      </c>
      <c r="R180" s="88">
        <v>48000</v>
      </c>
      <c r="S180" s="88"/>
      <c r="T180" s="136"/>
      <c r="U180" s="136"/>
      <c r="V180" s="136"/>
      <c r="W180" s="136"/>
      <c r="X180" s="136"/>
      <c r="Y180" s="136">
        <v>48000</v>
      </c>
      <c r="Z180" s="136"/>
      <c r="AA180" s="137"/>
      <c r="AB180" s="137"/>
      <c r="AC180" s="137"/>
    </row>
    <row r="181" spans="1:29" x14ac:dyDescent="0.3">
      <c r="A181" s="25">
        <v>3011</v>
      </c>
      <c r="B181" s="16" t="s">
        <v>331</v>
      </c>
      <c r="D181" s="14" t="s">
        <v>57</v>
      </c>
      <c r="G181" s="13">
        <v>14</v>
      </c>
      <c r="L181" s="87">
        <v>0</v>
      </c>
      <c r="M181" s="87">
        <v>0</v>
      </c>
      <c r="N181" s="87">
        <v>0</v>
      </c>
      <c r="O181" s="88"/>
      <c r="P181" s="88">
        <v>0</v>
      </c>
      <c r="Q181" s="88">
        <v>45000</v>
      </c>
      <c r="R181" s="88">
        <v>0</v>
      </c>
      <c r="S181" s="88"/>
      <c r="T181" s="136"/>
      <c r="U181" s="136"/>
      <c r="V181" s="136"/>
      <c r="W181" s="136"/>
      <c r="X181" s="136"/>
      <c r="Y181" s="136"/>
      <c r="Z181" s="136"/>
      <c r="AA181" s="137"/>
      <c r="AB181" s="137"/>
      <c r="AC181" s="137"/>
    </row>
    <row r="182" spans="1:29" x14ac:dyDescent="0.3">
      <c r="A182" s="25">
        <v>3039</v>
      </c>
      <c r="B182" s="16" t="s">
        <v>428</v>
      </c>
      <c r="D182" s="14" t="s">
        <v>57</v>
      </c>
      <c r="E182" s="32"/>
      <c r="F182" s="32"/>
      <c r="G182" s="13">
        <v>15</v>
      </c>
      <c r="H182" s="33"/>
      <c r="I182" s="33"/>
      <c r="J182" s="33"/>
      <c r="K182" s="33"/>
      <c r="L182" s="87">
        <v>154000</v>
      </c>
      <c r="M182" s="87"/>
      <c r="N182" s="87"/>
      <c r="O182" s="88"/>
      <c r="P182" s="88"/>
      <c r="Q182" s="88"/>
      <c r="R182" s="88"/>
      <c r="S182" s="88"/>
      <c r="T182" s="136"/>
      <c r="U182" s="136"/>
      <c r="V182" s="136"/>
      <c r="W182" s="136"/>
      <c r="X182" s="136"/>
      <c r="Y182" s="136"/>
      <c r="Z182" s="136"/>
      <c r="AA182" s="136">
        <v>154000</v>
      </c>
      <c r="AB182" s="137"/>
      <c r="AC182" s="137"/>
    </row>
    <row r="183" spans="1:29" x14ac:dyDescent="0.3">
      <c r="A183" s="25">
        <v>3024</v>
      </c>
      <c r="B183" s="16" t="s">
        <v>429</v>
      </c>
      <c r="D183" s="14" t="s">
        <v>57</v>
      </c>
      <c r="G183" s="13">
        <v>16</v>
      </c>
      <c r="L183" s="87"/>
      <c r="M183" s="87"/>
      <c r="N183" s="87"/>
      <c r="O183" s="88"/>
      <c r="P183" s="88"/>
      <c r="Q183" s="88">
        <v>0</v>
      </c>
      <c r="R183" s="88">
        <v>0</v>
      </c>
      <c r="S183" s="88"/>
      <c r="T183" s="136"/>
      <c r="U183" s="136"/>
      <c r="V183" s="136"/>
      <c r="W183" s="136"/>
      <c r="X183" s="136"/>
      <c r="Y183" s="136"/>
      <c r="Z183" s="136">
        <v>30000</v>
      </c>
      <c r="AA183" s="137"/>
      <c r="AB183" s="137"/>
      <c r="AC183" s="137"/>
    </row>
    <row r="184" spans="1:29" x14ac:dyDescent="0.3">
      <c r="A184" s="25">
        <v>3078</v>
      </c>
      <c r="B184" s="67" t="s">
        <v>394</v>
      </c>
      <c r="D184" s="14" t="s">
        <v>57</v>
      </c>
      <c r="G184" s="13">
        <v>17</v>
      </c>
      <c r="L184" s="87">
        <v>40724</v>
      </c>
      <c r="M184" s="87">
        <v>0</v>
      </c>
      <c r="N184" s="87">
        <v>0</v>
      </c>
      <c r="O184" s="88"/>
      <c r="P184" s="88">
        <v>0</v>
      </c>
      <c r="Q184" s="88">
        <v>0</v>
      </c>
      <c r="R184" s="88">
        <v>0</v>
      </c>
      <c r="S184" s="88"/>
      <c r="T184" s="136"/>
      <c r="U184" s="136"/>
      <c r="V184" s="136">
        <v>45000</v>
      </c>
      <c r="W184" s="136"/>
      <c r="X184" s="136"/>
      <c r="Y184" s="136"/>
      <c r="Z184" s="136"/>
      <c r="AA184" s="137"/>
      <c r="AB184" s="137"/>
      <c r="AC184" s="137"/>
    </row>
    <row r="185" spans="1:29" x14ac:dyDescent="0.3">
      <c r="A185" s="26" t="s">
        <v>159</v>
      </c>
      <c r="B185" s="67" t="s">
        <v>332</v>
      </c>
      <c r="D185" s="14" t="s">
        <v>57</v>
      </c>
      <c r="G185" s="13">
        <v>18</v>
      </c>
      <c r="L185" s="87">
        <v>0</v>
      </c>
      <c r="M185" s="87">
        <v>0</v>
      </c>
      <c r="N185" s="87">
        <v>0</v>
      </c>
      <c r="O185" s="88"/>
      <c r="P185" s="88">
        <v>0</v>
      </c>
      <c r="Q185" s="88">
        <v>0</v>
      </c>
      <c r="R185" s="88">
        <v>0</v>
      </c>
      <c r="S185" s="88"/>
      <c r="T185" s="136"/>
      <c r="U185" s="136"/>
      <c r="V185" s="136"/>
      <c r="W185" s="136"/>
      <c r="X185" s="136">
        <v>150000</v>
      </c>
      <c r="Y185" s="136"/>
      <c r="Z185" s="136"/>
      <c r="AA185" s="137"/>
      <c r="AB185" s="137"/>
      <c r="AC185" s="137"/>
    </row>
    <row r="186" spans="1:29" x14ac:dyDescent="0.3">
      <c r="A186" s="25">
        <v>3079</v>
      </c>
      <c r="B186" s="67" t="s">
        <v>459</v>
      </c>
      <c r="D186" s="14" t="s">
        <v>57</v>
      </c>
      <c r="G186" s="13">
        <v>19</v>
      </c>
      <c r="L186" s="87"/>
      <c r="M186" s="87"/>
      <c r="N186" s="87"/>
      <c r="O186" s="88"/>
      <c r="P186" s="88"/>
      <c r="Q186" s="88">
        <v>24000</v>
      </c>
      <c r="R186" s="88">
        <v>0</v>
      </c>
      <c r="S186" s="88"/>
      <c r="T186" s="136"/>
      <c r="U186" s="136"/>
      <c r="V186" s="136"/>
      <c r="W186" s="136"/>
      <c r="X186" s="136"/>
      <c r="Y186" s="136"/>
      <c r="Z186" s="136"/>
      <c r="AA186" s="137"/>
      <c r="AB186" s="137"/>
      <c r="AC186" s="137"/>
    </row>
    <row r="187" spans="1:29" x14ac:dyDescent="0.3">
      <c r="A187" s="25">
        <v>3075</v>
      </c>
      <c r="B187" s="67" t="s">
        <v>333</v>
      </c>
      <c r="D187" s="14" t="s">
        <v>57</v>
      </c>
      <c r="G187" s="13">
        <v>20</v>
      </c>
      <c r="L187" s="87">
        <v>0</v>
      </c>
      <c r="M187" s="87">
        <v>0</v>
      </c>
      <c r="N187" s="87">
        <v>0</v>
      </c>
      <c r="O187" s="88"/>
      <c r="P187" s="88">
        <v>0</v>
      </c>
      <c r="Q187" s="88">
        <v>0</v>
      </c>
      <c r="R187" s="88">
        <v>0</v>
      </c>
      <c r="S187" s="88"/>
      <c r="T187" s="136">
        <v>155000</v>
      </c>
      <c r="U187" s="136"/>
      <c r="V187" s="136"/>
      <c r="W187" s="136"/>
      <c r="X187" s="136"/>
      <c r="Y187" s="136"/>
      <c r="Z187" s="136"/>
      <c r="AA187" s="137"/>
      <c r="AB187" s="137"/>
      <c r="AC187" s="137"/>
    </row>
    <row r="188" spans="1:29" x14ac:dyDescent="0.3">
      <c r="A188" s="25">
        <v>3016</v>
      </c>
      <c r="B188" s="67" t="s">
        <v>334</v>
      </c>
      <c r="D188" s="14" t="s">
        <v>57</v>
      </c>
      <c r="G188" s="13">
        <v>21</v>
      </c>
      <c r="L188" s="87"/>
      <c r="M188" s="87"/>
      <c r="N188" s="87"/>
      <c r="O188" s="88"/>
      <c r="P188" s="88">
        <v>0</v>
      </c>
      <c r="Q188" s="88">
        <v>0</v>
      </c>
      <c r="R188" s="88">
        <v>0</v>
      </c>
      <c r="S188" s="88"/>
      <c r="T188" s="136"/>
      <c r="U188" s="136"/>
      <c r="V188" s="136"/>
      <c r="W188" s="136">
        <v>165000</v>
      </c>
      <c r="X188" s="136"/>
      <c r="Y188" s="136"/>
      <c r="Z188" s="136"/>
      <c r="AA188" s="137"/>
      <c r="AB188" s="137"/>
      <c r="AC188" s="137"/>
    </row>
    <row r="189" spans="1:29" x14ac:dyDescent="0.3">
      <c r="A189" s="25">
        <v>3009</v>
      </c>
      <c r="B189" s="67" t="s">
        <v>335</v>
      </c>
      <c r="D189" s="14" t="s">
        <v>57</v>
      </c>
      <c r="G189" s="13">
        <v>22</v>
      </c>
      <c r="L189" s="87">
        <v>0</v>
      </c>
      <c r="M189" s="87">
        <v>0</v>
      </c>
      <c r="N189" s="87">
        <v>0</v>
      </c>
      <c r="O189" s="88"/>
      <c r="P189" s="88">
        <v>0</v>
      </c>
      <c r="Q189" s="88">
        <v>0</v>
      </c>
      <c r="R189" s="88">
        <v>0</v>
      </c>
      <c r="S189" s="88"/>
      <c r="T189" s="136"/>
      <c r="U189" s="136">
        <v>145000</v>
      </c>
      <c r="V189" s="136"/>
      <c r="W189" s="136"/>
      <c r="X189" s="136"/>
      <c r="Y189" s="136"/>
      <c r="Z189" s="136"/>
      <c r="AA189" s="137"/>
      <c r="AB189" s="137"/>
      <c r="AC189" s="137"/>
    </row>
    <row r="190" spans="1:29" x14ac:dyDescent="0.3">
      <c r="A190" s="25">
        <v>3027</v>
      </c>
      <c r="B190" s="16" t="s">
        <v>308</v>
      </c>
      <c r="D190" s="14" t="s">
        <v>57</v>
      </c>
      <c r="G190" s="13">
        <v>23</v>
      </c>
      <c r="L190" s="87">
        <v>0</v>
      </c>
      <c r="M190" s="87">
        <v>0</v>
      </c>
      <c r="N190" s="87">
        <v>0</v>
      </c>
      <c r="O190" s="88"/>
      <c r="P190" s="88">
        <v>0</v>
      </c>
      <c r="Q190" s="88">
        <v>0</v>
      </c>
      <c r="R190" s="88">
        <v>0</v>
      </c>
      <c r="S190" s="88"/>
      <c r="T190" s="136"/>
      <c r="U190" s="136"/>
      <c r="V190" s="136"/>
      <c r="W190" s="136"/>
      <c r="X190" s="136"/>
      <c r="Y190" s="136">
        <v>150000</v>
      </c>
      <c r="Z190" s="136"/>
      <c r="AA190" s="137"/>
      <c r="AB190" s="137"/>
      <c r="AC190" s="137"/>
    </row>
    <row r="191" spans="1:29" x14ac:dyDescent="0.3">
      <c r="A191" s="25">
        <v>3035</v>
      </c>
      <c r="B191" s="16" t="s">
        <v>309</v>
      </c>
      <c r="D191" s="14" t="s">
        <v>57</v>
      </c>
      <c r="G191" s="13">
        <v>24</v>
      </c>
      <c r="L191" s="87">
        <v>0</v>
      </c>
      <c r="M191" s="87">
        <v>0</v>
      </c>
      <c r="N191" s="87">
        <v>0</v>
      </c>
      <c r="O191" s="88"/>
      <c r="P191" s="88">
        <v>0</v>
      </c>
      <c r="Q191" s="88">
        <v>0</v>
      </c>
      <c r="R191" s="88">
        <v>0</v>
      </c>
      <c r="S191" s="88"/>
      <c r="T191" s="136"/>
      <c r="U191" s="136"/>
      <c r="V191" s="136"/>
      <c r="W191" s="136"/>
      <c r="X191" s="136"/>
      <c r="Y191" s="136">
        <v>150000</v>
      </c>
      <c r="Z191" s="136"/>
      <c r="AA191" s="137"/>
      <c r="AB191" s="137"/>
      <c r="AC191" s="137"/>
    </row>
    <row r="192" spans="1:29" x14ac:dyDescent="0.3">
      <c r="A192" s="25">
        <v>3076</v>
      </c>
      <c r="B192" s="16" t="s">
        <v>310</v>
      </c>
      <c r="D192" s="14" t="s">
        <v>57</v>
      </c>
      <c r="G192" s="13">
        <v>25</v>
      </c>
      <c r="L192" s="87">
        <v>0</v>
      </c>
      <c r="M192" s="87">
        <v>0</v>
      </c>
      <c r="N192" s="87">
        <v>0</v>
      </c>
      <c r="O192" s="88"/>
      <c r="P192" s="88">
        <v>0</v>
      </c>
      <c r="Q192" s="88">
        <v>135000</v>
      </c>
      <c r="R192" s="88">
        <v>0</v>
      </c>
      <c r="S192" s="88"/>
      <c r="T192" s="136"/>
      <c r="U192" s="136"/>
      <c r="V192" s="136"/>
      <c r="W192" s="136"/>
      <c r="X192" s="136"/>
      <c r="Y192" s="136"/>
      <c r="Z192" s="136"/>
      <c r="AA192" s="156">
        <v>135000</v>
      </c>
      <c r="AB192" s="137"/>
      <c r="AC192" s="137"/>
    </row>
    <row r="193" spans="1:29" x14ac:dyDescent="0.3">
      <c r="A193" s="25">
        <v>3023</v>
      </c>
      <c r="B193" s="16" t="s">
        <v>311</v>
      </c>
      <c r="D193" s="14" t="s">
        <v>57</v>
      </c>
      <c r="G193" s="13">
        <v>26</v>
      </c>
      <c r="L193" s="87">
        <v>0</v>
      </c>
      <c r="M193" s="87">
        <v>0</v>
      </c>
      <c r="N193" s="87">
        <v>0</v>
      </c>
      <c r="O193" s="88"/>
      <c r="P193" s="88">
        <v>0</v>
      </c>
      <c r="Q193" s="88">
        <v>0</v>
      </c>
      <c r="R193" s="88">
        <v>0</v>
      </c>
      <c r="S193" s="88"/>
      <c r="T193" s="136"/>
      <c r="U193" s="136">
        <v>55000</v>
      </c>
      <c r="V193" s="136"/>
      <c r="W193" s="136"/>
      <c r="X193" s="136"/>
      <c r="Y193" s="136"/>
      <c r="Z193" s="136"/>
      <c r="AA193" s="137"/>
      <c r="AB193" s="137"/>
      <c r="AC193" s="137"/>
    </row>
    <row r="194" spans="1:29" x14ac:dyDescent="0.3">
      <c r="A194" s="25"/>
      <c r="B194" s="16" t="s">
        <v>312</v>
      </c>
      <c r="D194" s="14" t="s">
        <v>57</v>
      </c>
      <c r="G194" s="13">
        <v>27</v>
      </c>
      <c r="L194" s="87">
        <v>0</v>
      </c>
      <c r="M194" s="87">
        <v>0</v>
      </c>
      <c r="N194" s="87">
        <v>0</v>
      </c>
      <c r="O194" s="88"/>
      <c r="P194" s="88">
        <v>0</v>
      </c>
      <c r="Q194" s="88">
        <v>0</v>
      </c>
      <c r="R194" s="88">
        <v>0</v>
      </c>
      <c r="S194" s="88"/>
      <c r="T194" s="136"/>
      <c r="U194" s="136"/>
      <c r="V194" s="136"/>
      <c r="W194" s="136"/>
      <c r="X194" s="136">
        <v>165000</v>
      </c>
      <c r="Y194" s="136"/>
      <c r="Z194" s="136"/>
      <c r="AA194" s="137"/>
      <c r="AB194" s="137"/>
      <c r="AC194" s="137"/>
    </row>
    <row r="195" spans="1:29" x14ac:dyDescent="0.3">
      <c r="A195" s="25">
        <v>3020</v>
      </c>
      <c r="B195" s="16" t="s">
        <v>395</v>
      </c>
      <c r="D195" s="14" t="s">
        <v>57</v>
      </c>
      <c r="G195" s="13">
        <v>28</v>
      </c>
      <c r="L195" s="87">
        <v>55869</v>
      </c>
      <c r="M195" s="87">
        <v>0</v>
      </c>
      <c r="N195" s="87">
        <v>0</v>
      </c>
      <c r="O195" s="88"/>
      <c r="P195" s="88">
        <v>0</v>
      </c>
      <c r="Q195" s="88">
        <v>0</v>
      </c>
      <c r="R195" s="88">
        <v>0</v>
      </c>
      <c r="S195" s="88"/>
      <c r="T195" s="136"/>
      <c r="U195" s="136"/>
      <c r="V195" s="136"/>
      <c r="W195" s="136"/>
      <c r="X195" s="136"/>
      <c r="Y195" s="136">
        <v>55000</v>
      </c>
      <c r="Z195" s="136"/>
      <c r="AA195" s="137"/>
      <c r="AB195" s="137"/>
      <c r="AC195" s="137"/>
    </row>
    <row r="196" spans="1:29" x14ac:dyDescent="0.3">
      <c r="A196" s="25"/>
      <c r="B196" s="16" t="s">
        <v>430</v>
      </c>
      <c r="D196" s="14" t="s">
        <v>57</v>
      </c>
      <c r="G196" s="13">
        <v>29</v>
      </c>
      <c r="L196" s="87"/>
      <c r="M196" s="87">
        <v>0</v>
      </c>
      <c r="N196" s="87">
        <v>0</v>
      </c>
      <c r="O196" s="88"/>
      <c r="P196" s="88">
        <v>0</v>
      </c>
      <c r="Q196" s="88">
        <v>0</v>
      </c>
      <c r="R196" s="88">
        <v>0</v>
      </c>
      <c r="S196" s="88">
        <v>50000</v>
      </c>
      <c r="T196" s="136"/>
      <c r="U196" s="136"/>
      <c r="V196" s="136"/>
      <c r="W196" s="136"/>
      <c r="X196" s="136"/>
      <c r="Y196" s="136"/>
      <c r="Z196" s="136"/>
      <c r="AA196" s="137"/>
      <c r="AB196" s="137"/>
      <c r="AC196" s="137"/>
    </row>
    <row r="197" spans="1:29" x14ac:dyDescent="0.3">
      <c r="A197" s="25">
        <v>3029</v>
      </c>
      <c r="B197" s="16" t="s">
        <v>437</v>
      </c>
      <c r="D197" s="14" t="s">
        <v>57</v>
      </c>
      <c r="L197" s="87"/>
      <c r="M197" s="87"/>
      <c r="N197" s="87"/>
      <c r="O197" s="88"/>
      <c r="P197" s="88"/>
      <c r="Q197" s="88"/>
      <c r="R197" s="88"/>
      <c r="S197" s="88"/>
      <c r="T197" s="136"/>
      <c r="U197" s="136"/>
      <c r="V197" s="136"/>
      <c r="W197" s="136"/>
      <c r="X197" s="136"/>
      <c r="Y197" s="136"/>
      <c r="Z197" s="136"/>
      <c r="AA197" s="137"/>
      <c r="AB197" s="137"/>
      <c r="AC197" s="137"/>
    </row>
    <row r="198" spans="1:29" x14ac:dyDescent="0.3">
      <c r="A198" s="34">
        <v>3036</v>
      </c>
      <c r="B198" s="16" t="s">
        <v>431</v>
      </c>
      <c r="D198" s="14" t="s">
        <v>57</v>
      </c>
      <c r="G198" s="13">
        <v>31</v>
      </c>
      <c r="L198" s="87">
        <v>40748</v>
      </c>
      <c r="M198" s="87">
        <v>0</v>
      </c>
      <c r="N198" s="87">
        <v>0</v>
      </c>
      <c r="O198" s="88"/>
      <c r="P198" s="88">
        <v>0</v>
      </c>
      <c r="Q198" s="88">
        <v>0</v>
      </c>
      <c r="R198" s="88">
        <v>0</v>
      </c>
      <c r="S198" s="88"/>
      <c r="T198" s="136"/>
      <c r="U198" s="136"/>
      <c r="V198" s="136">
        <v>56000</v>
      </c>
      <c r="W198" s="136"/>
      <c r="X198" s="136"/>
      <c r="Y198" s="136"/>
      <c r="Z198" s="136"/>
      <c r="AA198" s="137"/>
      <c r="AB198" s="137"/>
      <c r="AC198" s="137"/>
    </row>
    <row r="199" spans="1:29" x14ac:dyDescent="0.3">
      <c r="A199" s="15">
        <v>3024</v>
      </c>
      <c r="B199" s="16" t="s">
        <v>436</v>
      </c>
      <c r="D199" s="14" t="s">
        <v>57</v>
      </c>
      <c r="L199" s="87"/>
      <c r="M199" s="87"/>
      <c r="N199" s="87"/>
      <c r="O199" s="88"/>
      <c r="P199" s="88"/>
      <c r="Q199" s="88"/>
      <c r="R199" s="88"/>
      <c r="S199" s="88"/>
      <c r="T199" s="136"/>
      <c r="U199" s="136"/>
      <c r="V199" s="136"/>
      <c r="W199" s="136"/>
      <c r="X199" s="136"/>
      <c r="Y199" s="136"/>
      <c r="Z199" s="136"/>
      <c r="AA199" s="137"/>
      <c r="AB199" s="137"/>
      <c r="AC199" s="137"/>
    </row>
    <row r="200" spans="1:29" x14ac:dyDescent="0.3">
      <c r="A200" s="25">
        <v>3026</v>
      </c>
      <c r="B200" s="16" t="s">
        <v>460</v>
      </c>
      <c r="D200" s="14" t="s">
        <v>57</v>
      </c>
      <c r="G200" s="13">
        <v>33</v>
      </c>
      <c r="L200" s="87"/>
      <c r="M200" s="87"/>
      <c r="N200" s="87"/>
      <c r="O200" s="88"/>
      <c r="P200" s="88">
        <v>0</v>
      </c>
      <c r="Q200" s="88">
        <v>28000</v>
      </c>
      <c r="R200" s="88">
        <v>0</v>
      </c>
      <c r="S200" s="88"/>
      <c r="T200" s="136"/>
      <c r="U200" s="136"/>
      <c r="V200" s="136"/>
      <c r="W200" s="136"/>
      <c r="X200" s="136"/>
      <c r="Y200" s="136"/>
      <c r="Z200" s="136"/>
      <c r="AA200" s="137"/>
      <c r="AB200" s="156">
        <v>28000</v>
      </c>
      <c r="AC200" s="137"/>
    </row>
    <row r="201" spans="1:29" x14ac:dyDescent="0.3">
      <c r="A201" s="34">
        <v>3037</v>
      </c>
      <c r="B201" s="16" t="s">
        <v>461</v>
      </c>
      <c r="D201" s="14" t="s">
        <v>57</v>
      </c>
      <c r="G201" s="13">
        <v>34</v>
      </c>
      <c r="L201" s="87">
        <v>0</v>
      </c>
      <c r="M201" s="87">
        <v>133395</v>
      </c>
      <c r="N201" s="87">
        <v>0</v>
      </c>
      <c r="O201" s="88"/>
      <c r="P201" s="88">
        <v>0</v>
      </c>
      <c r="Q201" s="88">
        <v>0</v>
      </c>
      <c r="R201" s="88">
        <v>0</v>
      </c>
      <c r="S201" s="88"/>
      <c r="T201" s="136"/>
      <c r="U201" s="136"/>
      <c r="V201" s="136"/>
      <c r="W201" s="136">
        <v>134000</v>
      </c>
      <c r="X201" s="136"/>
      <c r="Y201" s="136"/>
      <c r="Z201" s="136"/>
      <c r="AA201" s="137"/>
      <c r="AB201" s="87">
        <v>133395</v>
      </c>
      <c r="AC201" s="137"/>
    </row>
    <row r="202" spans="1:29" x14ac:dyDescent="0.3">
      <c r="A202" s="25">
        <v>3015</v>
      </c>
      <c r="B202" s="16" t="s">
        <v>373</v>
      </c>
      <c r="D202" s="14" t="s">
        <v>57</v>
      </c>
      <c r="G202" s="13">
        <v>35</v>
      </c>
      <c r="L202" s="87"/>
      <c r="M202" s="87">
        <v>0</v>
      </c>
      <c r="N202" s="87">
        <v>0</v>
      </c>
      <c r="O202" s="88"/>
      <c r="P202" s="88">
        <v>0</v>
      </c>
      <c r="Q202" s="88">
        <v>0</v>
      </c>
      <c r="R202" s="88">
        <v>0</v>
      </c>
      <c r="S202" s="88"/>
      <c r="T202" s="136"/>
      <c r="U202" s="136"/>
      <c r="V202" s="136"/>
      <c r="W202" s="136">
        <v>95000</v>
      </c>
      <c r="X202" s="136"/>
      <c r="Y202" s="136"/>
      <c r="Z202" s="136"/>
      <c r="AA202" s="137"/>
      <c r="AB202" s="137"/>
      <c r="AC202" s="137"/>
    </row>
    <row r="203" spans="1:29" x14ac:dyDescent="0.3">
      <c r="A203" s="25"/>
      <c r="B203" s="16" t="s">
        <v>419</v>
      </c>
      <c r="D203" s="14" t="s">
        <v>57</v>
      </c>
      <c r="G203" s="13">
        <v>36</v>
      </c>
      <c r="L203" s="87">
        <v>0</v>
      </c>
      <c r="M203" s="87">
        <v>0</v>
      </c>
      <c r="N203" s="87">
        <v>0</v>
      </c>
      <c r="O203" s="88"/>
      <c r="P203" s="88">
        <v>140000</v>
      </c>
      <c r="Q203" s="88">
        <v>0</v>
      </c>
      <c r="R203" s="88">
        <v>0</v>
      </c>
      <c r="S203" s="88"/>
      <c r="T203" s="136"/>
      <c r="U203" s="136">
        <v>50000</v>
      </c>
      <c r="V203" s="136"/>
      <c r="W203" s="136"/>
      <c r="X203" s="136"/>
      <c r="Y203" s="136"/>
      <c r="Z203" s="136"/>
      <c r="AA203" s="137"/>
      <c r="AB203" s="137"/>
      <c r="AC203" s="137"/>
    </row>
    <row r="204" spans="1:29" x14ac:dyDescent="0.3">
      <c r="A204" s="25">
        <v>3081</v>
      </c>
      <c r="B204" s="16" t="s">
        <v>432</v>
      </c>
      <c r="D204" s="14" t="s">
        <v>57</v>
      </c>
      <c r="G204" s="13">
        <v>37</v>
      </c>
      <c r="L204" s="87"/>
      <c r="M204" s="87"/>
      <c r="N204" s="87">
        <v>0</v>
      </c>
      <c r="O204" s="88"/>
      <c r="P204" s="88">
        <v>0</v>
      </c>
      <c r="Q204" s="88">
        <v>55000</v>
      </c>
      <c r="R204" s="88">
        <v>0</v>
      </c>
      <c r="S204" s="88"/>
      <c r="T204" s="136"/>
      <c r="U204" s="136"/>
      <c r="V204" s="136"/>
      <c r="W204" s="136"/>
      <c r="X204" s="136"/>
      <c r="Y204" s="136">
        <v>55000</v>
      </c>
      <c r="Z204" s="136"/>
      <c r="AA204" s="137"/>
      <c r="AB204" s="137"/>
      <c r="AC204" s="137"/>
    </row>
    <row r="205" spans="1:29" x14ac:dyDescent="0.3">
      <c r="A205" s="25">
        <v>3008</v>
      </c>
      <c r="B205" s="16" t="s">
        <v>396</v>
      </c>
      <c r="D205" s="14" t="s">
        <v>57</v>
      </c>
      <c r="G205" s="13">
        <v>38</v>
      </c>
      <c r="L205" s="87">
        <v>57745</v>
      </c>
      <c r="M205" s="87"/>
      <c r="N205" s="87">
        <v>0</v>
      </c>
      <c r="O205" s="88"/>
      <c r="P205" s="88">
        <v>0</v>
      </c>
      <c r="Q205" s="88">
        <v>0</v>
      </c>
      <c r="R205" s="88">
        <v>0</v>
      </c>
      <c r="S205" s="88"/>
      <c r="T205" s="136">
        <v>55000</v>
      </c>
      <c r="U205" s="136"/>
      <c r="V205" s="136"/>
      <c r="W205" s="136"/>
      <c r="X205" s="136"/>
      <c r="Y205" s="136"/>
      <c r="Z205" s="136"/>
      <c r="AA205" s="137"/>
      <c r="AB205" s="137"/>
      <c r="AC205" s="137"/>
    </row>
    <row r="206" spans="1:29" x14ac:dyDescent="0.3">
      <c r="A206" s="25"/>
      <c r="B206" s="16" t="s">
        <v>444</v>
      </c>
      <c r="D206" s="14" t="s">
        <v>57</v>
      </c>
      <c r="L206" s="87"/>
      <c r="M206" s="87"/>
      <c r="N206" s="87"/>
      <c r="O206" s="88"/>
      <c r="P206" s="88"/>
      <c r="Q206" s="88"/>
      <c r="R206" s="88"/>
      <c r="S206" s="88"/>
      <c r="T206" s="136"/>
      <c r="U206" s="136"/>
      <c r="V206" s="136"/>
      <c r="W206" s="136"/>
      <c r="X206" s="136"/>
      <c r="Y206" s="136"/>
      <c r="Z206" s="136"/>
      <c r="AA206" s="137"/>
      <c r="AB206" s="137"/>
      <c r="AC206" s="137"/>
    </row>
    <row r="207" spans="1:29" x14ac:dyDescent="0.3">
      <c r="A207" s="25"/>
      <c r="B207" s="16" t="s">
        <v>433</v>
      </c>
      <c r="D207" s="14" t="s">
        <v>57</v>
      </c>
      <c r="G207" s="13">
        <v>40</v>
      </c>
      <c r="L207" s="87">
        <v>57445</v>
      </c>
      <c r="M207" s="87">
        <v>0</v>
      </c>
      <c r="N207" s="87">
        <v>0</v>
      </c>
      <c r="O207" s="88"/>
      <c r="P207" s="88">
        <v>0</v>
      </c>
      <c r="Q207" s="88">
        <v>0</v>
      </c>
      <c r="R207" s="88">
        <v>0</v>
      </c>
      <c r="S207" s="88"/>
      <c r="T207" s="136"/>
      <c r="U207" s="136">
        <v>45000</v>
      </c>
      <c r="V207" s="136"/>
      <c r="W207" s="136"/>
      <c r="X207" s="136"/>
      <c r="Y207" s="136"/>
      <c r="Z207" s="136"/>
      <c r="AA207" s="137"/>
      <c r="AB207" s="137"/>
      <c r="AC207" s="137"/>
    </row>
    <row r="208" spans="1:29" x14ac:dyDescent="0.3">
      <c r="A208" s="25">
        <v>3032</v>
      </c>
      <c r="B208" s="16" t="s">
        <v>434</v>
      </c>
      <c r="D208" s="14" t="s">
        <v>57</v>
      </c>
      <c r="G208" s="13">
        <v>41</v>
      </c>
      <c r="L208" s="87">
        <v>0</v>
      </c>
      <c r="M208" s="87">
        <v>0</v>
      </c>
      <c r="N208" s="87">
        <v>50000</v>
      </c>
      <c r="O208" s="88"/>
      <c r="P208" s="88">
        <v>0</v>
      </c>
      <c r="Q208" s="88">
        <v>0</v>
      </c>
      <c r="R208" s="88">
        <v>0</v>
      </c>
      <c r="S208" s="88"/>
      <c r="T208" s="136"/>
      <c r="U208" s="136"/>
      <c r="V208" s="136"/>
      <c r="W208" s="136"/>
      <c r="X208" s="136"/>
      <c r="Y208" s="136"/>
      <c r="Z208" s="136"/>
      <c r="AA208" s="137"/>
      <c r="AB208" s="136">
        <v>55000</v>
      </c>
      <c r="AC208" s="137"/>
    </row>
    <row r="209" spans="1:29" x14ac:dyDescent="0.3">
      <c r="A209" s="25">
        <v>3033</v>
      </c>
      <c r="B209" s="16" t="s">
        <v>439</v>
      </c>
      <c r="D209" s="14" t="s">
        <v>57</v>
      </c>
      <c r="L209" s="87"/>
      <c r="M209" s="87"/>
      <c r="N209" s="87">
        <v>31000</v>
      </c>
      <c r="O209" s="88"/>
      <c r="P209" s="88"/>
      <c r="Q209" s="88"/>
      <c r="R209" s="88"/>
      <c r="S209" s="88"/>
      <c r="T209" s="136"/>
      <c r="U209" s="136"/>
      <c r="V209" s="136"/>
      <c r="W209" s="136"/>
      <c r="X209" s="136"/>
      <c r="Y209" s="136"/>
      <c r="Z209" s="136"/>
      <c r="AA209" s="137"/>
      <c r="AB209" s="136"/>
      <c r="AC209" s="137"/>
    </row>
    <row r="210" spans="1:29" x14ac:dyDescent="0.3">
      <c r="A210" s="25">
        <v>3010</v>
      </c>
      <c r="B210" s="16" t="s">
        <v>440</v>
      </c>
      <c r="D210" s="14" t="s">
        <v>57</v>
      </c>
      <c r="L210" s="87"/>
      <c r="M210" s="87"/>
      <c r="N210" s="87"/>
      <c r="O210" s="88"/>
      <c r="P210" s="88"/>
      <c r="Q210" s="88"/>
      <c r="R210" s="88"/>
      <c r="S210" s="88"/>
      <c r="T210" s="136"/>
      <c r="U210" s="136"/>
      <c r="V210" s="136"/>
      <c r="W210" s="136"/>
      <c r="X210" s="136"/>
      <c r="Y210" s="136"/>
      <c r="Z210" s="136"/>
      <c r="AA210" s="137"/>
      <c r="AB210" s="136"/>
      <c r="AC210" s="137"/>
    </row>
    <row r="211" spans="1:29" x14ac:dyDescent="0.3">
      <c r="A211" s="25"/>
      <c r="B211" s="16" t="s">
        <v>438</v>
      </c>
      <c r="D211" s="14" t="s">
        <v>57</v>
      </c>
      <c r="G211" s="13">
        <v>44</v>
      </c>
      <c r="L211" s="87">
        <v>0</v>
      </c>
      <c r="M211" s="87">
        <v>0</v>
      </c>
      <c r="N211" s="87">
        <v>0</v>
      </c>
      <c r="O211" s="88"/>
      <c r="P211" s="88">
        <v>0</v>
      </c>
      <c r="Q211" s="88">
        <v>0</v>
      </c>
      <c r="R211" s="88">
        <v>0</v>
      </c>
      <c r="S211" s="88"/>
      <c r="T211" s="136"/>
      <c r="U211" s="136">
        <v>145000</v>
      </c>
      <c r="V211" s="136"/>
      <c r="W211" s="136"/>
      <c r="X211" s="136"/>
      <c r="Y211" s="136"/>
      <c r="Z211" s="136"/>
      <c r="AA211" s="137"/>
      <c r="AB211" s="137"/>
      <c r="AC211" s="137"/>
    </row>
    <row r="212" spans="1:29" x14ac:dyDescent="0.3">
      <c r="A212" s="25"/>
      <c r="B212" s="16" t="s">
        <v>397</v>
      </c>
      <c r="D212" s="14" t="s">
        <v>57</v>
      </c>
      <c r="G212" s="13">
        <v>45</v>
      </c>
      <c r="L212" s="87">
        <v>36321</v>
      </c>
      <c r="M212" s="87">
        <v>0</v>
      </c>
      <c r="N212" s="87">
        <v>0</v>
      </c>
      <c r="O212" s="88"/>
      <c r="P212" s="88">
        <v>0</v>
      </c>
      <c r="Q212" s="88">
        <v>0</v>
      </c>
      <c r="R212" s="88">
        <v>0</v>
      </c>
      <c r="S212" s="88"/>
      <c r="T212" s="136"/>
      <c r="U212" s="136"/>
      <c r="V212" s="136"/>
      <c r="W212" s="136"/>
      <c r="X212" s="136"/>
      <c r="Y212" s="136"/>
      <c r="Z212" s="136"/>
      <c r="AA212" s="137"/>
      <c r="AB212" s="137"/>
      <c r="AC212" s="137"/>
    </row>
    <row r="213" spans="1:29" s="31" customFormat="1" x14ac:dyDescent="0.3">
      <c r="A213" s="25">
        <v>3067</v>
      </c>
      <c r="B213" s="16" t="s">
        <v>313</v>
      </c>
      <c r="C213" s="10"/>
      <c r="D213" s="14" t="s">
        <v>57</v>
      </c>
      <c r="E213" s="32"/>
      <c r="F213" s="32"/>
      <c r="G213" s="13">
        <v>46</v>
      </c>
      <c r="H213" s="33"/>
      <c r="I213" s="33"/>
      <c r="J213" s="33"/>
      <c r="K213" s="33"/>
      <c r="L213" s="87">
        <v>0</v>
      </c>
      <c r="M213" s="87">
        <v>0</v>
      </c>
      <c r="N213" s="87"/>
      <c r="O213" s="88">
        <v>182000</v>
      </c>
      <c r="P213" s="88"/>
      <c r="Q213" s="88">
        <v>0</v>
      </c>
      <c r="R213" s="88"/>
      <c r="S213" s="88"/>
      <c r="T213" s="136"/>
      <c r="U213" s="136"/>
      <c r="V213" s="136"/>
      <c r="W213" s="136"/>
      <c r="X213" s="136"/>
      <c r="Y213" s="136">
        <v>190000</v>
      </c>
      <c r="Z213" s="136"/>
      <c r="AA213" s="137"/>
      <c r="AB213" s="137"/>
      <c r="AC213" s="137"/>
    </row>
    <row r="214" spans="1:29" s="31" customFormat="1" x14ac:dyDescent="0.3">
      <c r="A214" s="25">
        <v>3073</v>
      </c>
      <c r="B214" s="16" t="s">
        <v>462</v>
      </c>
      <c r="C214" s="10"/>
      <c r="D214" s="14" t="s">
        <v>57</v>
      </c>
      <c r="E214" s="32"/>
      <c r="F214" s="32"/>
      <c r="G214" s="13"/>
      <c r="H214" s="33"/>
      <c r="I214" s="33"/>
      <c r="J214" s="33"/>
      <c r="K214" s="33"/>
      <c r="L214" s="87"/>
      <c r="M214" s="87"/>
      <c r="N214" s="87">
        <v>210000</v>
      </c>
      <c r="O214" s="88"/>
      <c r="P214" s="88"/>
      <c r="Q214" s="88"/>
      <c r="R214" s="88"/>
      <c r="S214" s="88"/>
      <c r="T214" s="136"/>
      <c r="U214" s="136"/>
      <c r="V214" s="136"/>
      <c r="W214" s="136"/>
      <c r="X214" s="136"/>
      <c r="Y214" s="136"/>
      <c r="Z214" s="136">
        <v>203000</v>
      </c>
      <c r="AA214" s="137"/>
      <c r="AB214" s="137"/>
      <c r="AC214" s="137"/>
    </row>
    <row r="215" spans="1:29" s="31" customFormat="1" x14ac:dyDescent="0.3">
      <c r="A215" s="25"/>
      <c r="B215" s="16" t="s">
        <v>441</v>
      </c>
      <c r="C215" s="10"/>
      <c r="D215" s="14" t="s">
        <v>57</v>
      </c>
      <c r="E215" s="32"/>
      <c r="F215" s="32"/>
      <c r="G215" s="13"/>
      <c r="H215" s="33"/>
      <c r="I215" s="33"/>
      <c r="J215" s="33"/>
      <c r="K215" s="33"/>
      <c r="L215" s="87"/>
      <c r="M215" s="87"/>
      <c r="N215" s="87"/>
      <c r="O215" s="88"/>
      <c r="P215" s="88"/>
      <c r="Q215" s="88"/>
      <c r="R215" s="88"/>
      <c r="S215" s="88"/>
      <c r="T215" s="136"/>
      <c r="U215" s="136"/>
      <c r="V215" s="136"/>
      <c r="W215" s="136"/>
      <c r="X215" s="136"/>
      <c r="Y215" s="136"/>
      <c r="Z215" s="136"/>
      <c r="AA215" s="137"/>
      <c r="AB215" s="137"/>
      <c r="AC215" s="137"/>
    </row>
    <row r="216" spans="1:29" s="31" customFormat="1" x14ac:dyDescent="0.3">
      <c r="A216" s="25"/>
      <c r="B216" s="16" t="s">
        <v>314</v>
      </c>
      <c r="C216" s="10"/>
      <c r="D216" s="14" t="s">
        <v>57</v>
      </c>
      <c r="E216" s="32"/>
      <c r="F216" s="32"/>
      <c r="G216" s="13">
        <v>48</v>
      </c>
      <c r="H216" s="33"/>
      <c r="I216" s="33"/>
      <c r="J216" s="33"/>
      <c r="K216" s="33"/>
      <c r="L216" s="87">
        <v>0</v>
      </c>
      <c r="M216" s="87">
        <v>0</v>
      </c>
      <c r="N216" s="104"/>
      <c r="O216" s="88"/>
      <c r="P216" s="88"/>
      <c r="Q216" s="88">
        <v>0</v>
      </c>
      <c r="R216" s="88">
        <v>0</v>
      </c>
      <c r="S216" s="88"/>
      <c r="T216" s="136"/>
      <c r="U216" s="136"/>
      <c r="V216" s="136"/>
      <c r="W216" s="136"/>
      <c r="X216" s="136"/>
      <c r="Y216" s="136"/>
      <c r="Z216" s="136"/>
      <c r="AA216" s="137"/>
      <c r="AB216" s="137"/>
      <c r="AC216" s="137"/>
    </row>
    <row r="217" spans="1:29" s="31" customFormat="1" x14ac:dyDescent="0.3">
      <c r="A217" s="25"/>
      <c r="B217" s="16" t="s">
        <v>315</v>
      </c>
      <c r="C217" s="10"/>
      <c r="D217" s="14" t="s">
        <v>57</v>
      </c>
      <c r="E217" s="3"/>
      <c r="F217" s="3"/>
      <c r="G217" s="13">
        <v>49</v>
      </c>
      <c r="H217" s="13"/>
      <c r="I217" s="13"/>
      <c r="J217" s="13"/>
      <c r="K217" s="13"/>
      <c r="L217" s="87"/>
      <c r="M217" s="87">
        <v>0</v>
      </c>
      <c r="N217" s="87">
        <v>0</v>
      </c>
      <c r="O217" s="88"/>
      <c r="P217" s="88">
        <v>0</v>
      </c>
      <c r="Q217" s="88">
        <v>0</v>
      </c>
      <c r="R217" s="88">
        <v>40000</v>
      </c>
      <c r="S217" s="88"/>
      <c r="T217" s="136"/>
      <c r="U217" s="136"/>
      <c r="V217" s="136"/>
      <c r="W217" s="136"/>
      <c r="X217" s="136"/>
      <c r="Y217" s="136"/>
      <c r="Z217" s="136"/>
      <c r="AA217" s="156">
        <v>50000</v>
      </c>
      <c r="AB217" s="137"/>
      <c r="AC217" s="137"/>
    </row>
    <row r="218" spans="1:29" s="31" customFormat="1" x14ac:dyDescent="0.3">
      <c r="A218" s="25">
        <v>3070</v>
      </c>
      <c r="B218" s="16" t="s">
        <v>442</v>
      </c>
      <c r="C218" s="10"/>
      <c r="D218" s="14" t="s">
        <v>57</v>
      </c>
      <c r="E218" s="3"/>
      <c r="F218" s="3"/>
      <c r="G218" s="13"/>
      <c r="H218" s="13"/>
      <c r="I218" s="13"/>
      <c r="J218" s="13"/>
      <c r="K218" s="13"/>
      <c r="L218" s="87"/>
      <c r="M218" s="87"/>
      <c r="N218" s="87"/>
      <c r="O218" s="88"/>
      <c r="P218" s="88"/>
      <c r="Q218" s="88"/>
      <c r="R218" s="88">
        <v>41000</v>
      </c>
      <c r="S218" s="88"/>
      <c r="T218" s="136"/>
      <c r="U218" s="136"/>
      <c r="V218" s="136"/>
      <c r="W218" s="136"/>
      <c r="X218" s="136"/>
      <c r="Y218" s="136">
        <v>50000</v>
      </c>
      <c r="Z218" s="136"/>
      <c r="AA218" s="156"/>
      <c r="AB218" s="137"/>
      <c r="AC218" s="137"/>
    </row>
    <row r="219" spans="1:29" x14ac:dyDescent="0.3">
      <c r="A219" s="25">
        <v>3022</v>
      </c>
      <c r="B219" s="16" t="s">
        <v>449</v>
      </c>
      <c r="D219" s="14" t="s">
        <v>57</v>
      </c>
      <c r="L219" s="87"/>
      <c r="M219" s="87"/>
      <c r="N219" s="87"/>
      <c r="O219" s="175"/>
      <c r="P219" s="88"/>
      <c r="Q219" s="88"/>
      <c r="R219" s="88"/>
      <c r="S219" s="88"/>
      <c r="T219" s="136"/>
      <c r="U219" s="136"/>
      <c r="V219" s="136"/>
      <c r="W219" s="136"/>
      <c r="X219" s="136"/>
      <c r="Y219" s="308"/>
      <c r="Z219" s="136"/>
      <c r="AA219" s="156"/>
      <c r="AB219" s="137"/>
      <c r="AC219" s="137"/>
    </row>
    <row r="220" spans="1:29" x14ac:dyDescent="0.3">
      <c r="A220" s="25">
        <v>3084</v>
      </c>
      <c r="B220" s="16" t="s">
        <v>443</v>
      </c>
      <c r="D220" s="14" t="s">
        <v>57</v>
      </c>
      <c r="L220" s="87"/>
      <c r="M220" s="87"/>
      <c r="N220" s="87"/>
      <c r="O220" s="88"/>
      <c r="P220" s="88"/>
      <c r="Q220" s="88"/>
      <c r="R220" s="88"/>
      <c r="S220" s="88"/>
      <c r="T220" s="136"/>
      <c r="U220" s="136"/>
      <c r="V220" s="136"/>
      <c r="W220" s="136"/>
      <c r="X220" s="136"/>
      <c r="Y220" s="136"/>
      <c r="Z220" s="136"/>
      <c r="AA220" s="156"/>
      <c r="AB220" s="137"/>
      <c r="AC220" s="137"/>
    </row>
    <row r="221" spans="1:29" x14ac:dyDescent="0.3">
      <c r="A221" s="25"/>
      <c r="B221" s="16" t="s">
        <v>420</v>
      </c>
      <c r="D221" s="14" t="s">
        <v>57</v>
      </c>
      <c r="G221" s="13">
        <v>53</v>
      </c>
      <c r="L221" s="87">
        <v>0</v>
      </c>
      <c r="M221" s="87">
        <v>0</v>
      </c>
      <c r="N221" s="87">
        <v>0</v>
      </c>
      <c r="O221" s="88"/>
      <c r="P221" s="88">
        <v>0</v>
      </c>
      <c r="Q221" s="88">
        <v>0</v>
      </c>
      <c r="R221" s="88">
        <v>0</v>
      </c>
      <c r="S221" s="88"/>
      <c r="T221" s="136"/>
      <c r="U221" s="136"/>
      <c r="V221" s="136">
        <v>140000</v>
      </c>
      <c r="W221" s="136"/>
      <c r="X221" s="136"/>
      <c r="Y221" s="136"/>
      <c r="Z221" s="136"/>
      <c r="AA221" s="137"/>
      <c r="AB221" s="137"/>
      <c r="AC221" s="137"/>
    </row>
    <row r="222" spans="1:29" x14ac:dyDescent="0.3">
      <c r="A222" s="25">
        <v>3007</v>
      </c>
      <c r="B222" s="16" t="s">
        <v>435</v>
      </c>
      <c r="D222" s="14" t="s">
        <v>57</v>
      </c>
      <c r="G222" s="13">
        <v>54</v>
      </c>
      <c r="L222" s="87"/>
      <c r="M222" s="87">
        <v>0</v>
      </c>
      <c r="N222" s="87">
        <v>0</v>
      </c>
      <c r="O222" s="88"/>
      <c r="P222" s="88">
        <v>0</v>
      </c>
      <c r="Q222" s="88">
        <v>0</v>
      </c>
      <c r="R222" s="88">
        <v>33236</v>
      </c>
      <c r="S222" s="88"/>
      <c r="T222" s="136"/>
      <c r="U222" s="136"/>
      <c r="V222" s="136"/>
      <c r="W222" s="136"/>
      <c r="X222" s="136"/>
      <c r="Y222" s="136"/>
      <c r="Z222" s="136">
        <v>175000</v>
      </c>
      <c r="AA222" s="137"/>
      <c r="AB222" s="137"/>
      <c r="AC222" s="137"/>
    </row>
    <row r="223" spans="1:29" x14ac:dyDescent="0.3">
      <c r="A223" s="25">
        <v>3049</v>
      </c>
      <c r="B223" s="10" t="s">
        <v>398</v>
      </c>
      <c r="D223" s="13" t="s">
        <v>57</v>
      </c>
      <c r="G223" s="13" t="s">
        <v>297</v>
      </c>
      <c r="L223" s="87">
        <v>19300</v>
      </c>
      <c r="M223" s="87"/>
      <c r="N223" s="87"/>
      <c r="O223" s="88"/>
      <c r="P223" s="88"/>
      <c r="Q223" s="88"/>
      <c r="R223" s="88"/>
      <c r="S223" s="88"/>
      <c r="T223" s="136"/>
      <c r="U223" s="136"/>
      <c r="V223" s="136"/>
      <c r="W223" s="136">
        <v>20000</v>
      </c>
      <c r="X223" s="136"/>
      <c r="Y223" s="136"/>
      <c r="Z223" s="136"/>
      <c r="AA223" s="137"/>
      <c r="AB223" s="137"/>
      <c r="AC223" s="137"/>
    </row>
    <row r="224" spans="1:29" x14ac:dyDescent="0.3">
      <c r="A224" s="25">
        <v>3068</v>
      </c>
      <c r="B224" s="10" t="s">
        <v>421</v>
      </c>
      <c r="D224" s="13" t="s">
        <v>57</v>
      </c>
      <c r="L224" s="87"/>
      <c r="M224" s="87"/>
      <c r="N224" s="87"/>
      <c r="O224" s="88"/>
      <c r="P224" s="88"/>
      <c r="Q224" s="88"/>
      <c r="R224" s="88"/>
      <c r="S224" s="88">
        <v>180000</v>
      </c>
      <c r="T224" s="136"/>
      <c r="U224" s="136"/>
      <c r="V224" s="136"/>
      <c r="W224" s="136"/>
      <c r="X224" s="136"/>
      <c r="Y224" s="136"/>
      <c r="Z224" s="136"/>
      <c r="AA224" s="137"/>
      <c r="AB224" s="137"/>
      <c r="AC224" s="137"/>
    </row>
    <row r="225" spans="1:29" x14ac:dyDescent="0.3">
      <c r="A225" s="25">
        <v>3060</v>
      </c>
      <c r="B225" s="10" t="s">
        <v>399</v>
      </c>
      <c r="D225" s="13" t="s">
        <v>57</v>
      </c>
      <c r="G225" s="13" t="s">
        <v>298</v>
      </c>
      <c r="L225" s="87">
        <v>12500</v>
      </c>
      <c r="M225" s="87"/>
      <c r="N225" s="87"/>
      <c r="O225" s="88"/>
      <c r="P225" s="88"/>
      <c r="Q225" s="88"/>
      <c r="R225" s="88"/>
      <c r="S225" s="88"/>
      <c r="T225" s="136"/>
      <c r="U225" s="136"/>
      <c r="V225" s="136"/>
      <c r="W225" s="136">
        <v>15000</v>
      </c>
      <c r="X225" s="136"/>
      <c r="Y225" s="136"/>
      <c r="Z225" s="136"/>
      <c r="AA225" s="137"/>
      <c r="AB225" s="137"/>
      <c r="AC225" s="137"/>
    </row>
    <row r="226" spans="1:29" x14ac:dyDescent="0.3">
      <c r="A226" s="25"/>
      <c r="B226" s="16" t="s">
        <v>479</v>
      </c>
      <c r="D226" s="14" t="s">
        <v>57</v>
      </c>
      <c r="L226" s="87"/>
      <c r="M226" s="87"/>
      <c r="N226" s="87"/>
      <c r="O226" s="88"/>
      <c r="P226" s="88"/>
      <c r="Q226" s="88"/>
      <c r="R226" s="88"/>
      <c r="S226" s="88"/>
      <c r="T226" s="136"/>
      <c r="U226" s="136"/>
      <c r="V226" s="136"/>
      <c r="W226" s="136"/>
      <c r="X226" s="136"/>
      <c r="Y226" s="136"/>
      <c r="Z226" s="136"/>
      <c r="AA226" s="137"/>
      <c r="AB226" s="137"/>
      <c r="AC226" s="137"/>
    </row>
    <row r="227" spans="1:29" x14ac:dyDescent="0.3">
      <c r="A227" s="25">
        <v>3048</v>
      </c>
      <c r="B227" s="16" t="s">
        <v>480</v>
      </c>
      <c r="D227" s="14" t="s">
        <v>57</v>
      </c>
      <c r="L227" s="87"/>
      <c r="M227" s="87"/>
      <c r="N227" s="87"/>
      <c r="O227" s="88"/>
      <c r="P227" s="88"/>
      <c r="Q227" s="88"/>
      <c r="R227" s="88"/>
      <c r="S227" s="88"/>
      <c r="T227" s="136"/>
      <c r="U227" s="136"/>
      <c r="V227" s="136"/>
      <c r="W227" s="136"/>
      <c r="X227" s="136"/>
      <c r="Y227" s="136"/>
      <c r="Z227" s="136"/>
      <c r="AA227" s="137"/>
      <c r="AB227" s="137"/>
      <c r="AC227" s="137"/>
    </row>
    <row r="228" spans="1:29" x14ac:dyDescent="0.3">
      <c r="A228" s="25">
        <v>3051</v>
      </c>
      <c r="B228" s="16" t="s">
        <v>481</v>
      </c>
      <c r="D228" s="14" t="s">
        <v>57</v>
      </c>
      <c r="L228" s="87"/>
      <c r="M228" s="87"/>
      <c r="N228" s="87"/>
      <c r="O228" s="88"/>
      <c r="P228" s="88"/>
      <c r="Q228" s="88"/>
      <c r="R228" s="88"/>
      <c r="S228" s="88"/>
      <c r="T228" s="136"/>
      <c r="U228" s="136"/>
      <c r="V228" s="136"/>
      <c r="W228" s="136"/>
      <c r="X228" s="136"/>
      <c r="Y228" s="136"/>
      <c r="Z228" s="136"/>
      <c r="AA228" s="137"/>
      <c r="AB228" s="137"/>
      <c r="AC228" s="137"/>
    </row>
    <row r="229" spans="1:29" x14ac:dyDescent="0.3">
      <c r="A229" s="25">
        <v>3082</v>
      </c>
      <c r="B229" s="16" t="s">
        <v>483</v>
      </c>
      <c r="D229" s="14" t="s">
        <v>57</v>
      </c>
      <c r="L229" s="87"/>
      <c r="M229" s="87"/>
      <c r="N229" s="87"/>
      <c r="O229" s="88"/>
      <c r="P229" s="88"/>
      <c r="Q229" s="88"/>
      <c r="R229" s="88"/>
      <c r="S229" s="88"/>
      <c r="T229" s="136"/>
      <c r="U229" s="136"/>
      <c r="V229" s="136"/>
      <c r="W229" s="136"/>
      <c r="X229" s="136"/>
      <c r="Y229" s="136"/>
      <c r="Z229" s="136"/>
      <c r="AA229" s="137"/>
      <c r="AB229" s="137"/>
      <c r="AC229" s="137"/>
    </row>
    <row r="230" spans="1:29" x14ac:dyDescent="0.3">
      <c r="A230" s="25">
        <v>3044</v>
      </c>
      <c r="B230" s="35" t="s">
        <v>400</v>
      </c>
      <c r="D230" s="13" t="s">
        <v>114</v>
      </c>
      <c r="G230" s="13" t="s">
        <v>173</v>
      </c>
      <c r="L230" s="87">
        <v>220000</v>
      </c>
      <c r="M230" s="87">
        <v>0</v>
      </c>
      <c r="N230" s="87">
        <v>0</v>
      </c>
      <c r="O230" s="88"/>
      <c r="P230" s="88"/>
      <c r="Q230" s="88"/>
      <c r="R230" s="88">
        <v>0</v>
      </c>
      <c r="S230" s="88"/>
      <c r="T230" s="136"/>
      <c r="U230" s="136">
        <v>250000</v>
      </c>
      <c r="V230" s="136"/>
      <c r="W230" s="136"/>
      <c r="X230" s="136"/>
      <c r="Y230" s="136"/>
      <c r="Z230" s="136"/>
      <c r="AA230" s="137"/>
      <c r="AB230" s="137"/>
      <c r="AC230" s="137"/>
    </row>
    <row r="231" spans="1:29" x14ac:dyDescent="0.3">
      <c r="A231" s="25">
        <v>3050</v>
      </c>
      <c r="B231" s="35" t="s">
        <v>175</v>
      </c>
      <c r="D231" s="13" t="s">
        <v>114</v>
      </c>
      <c r="G231" s="13" t="s">
        <v>176</v>
      </c>
      <c r="L231" s="87">
        <v>0</v>
      </c>
      <c r="M231" s="87">
        <v>0</v>
      </c>
      <c r="N231" s="87">
        <v>265000</v>
      </c>
      <c r="O231" s="88"/>
      <c r="P231" s="89"/>
      <c r="Q231" s="89"/>
      <c r="R231" s="88">
        <v>0</v>
      </c>
      <c r="S231" s="88"/>
      <c r="T231" s="136"/>
      <c r="U231" s="136"/>
      <c r="V231" s="136"/>
      <c r="W231" s="136"/>
      <c r="X231" s="136"/>
      <c r="Y231" s="136">
        <v>260000</v>
      </c>
      <c r="Z231" s="136"/>
      <c r="AA231" s="137"/>
      <c r="AB231" s="137"/>
      <c r="AC231" s="137"/>
    </row>
    <row r="232" spans="1:29" x14ac:dyDescent="0.3">
      <c r="A232" s="25">
        <v>3072</v>
      </c>
      <c r="B232" s="35" t="s">
        <v>293</v>
      </c>
      <c r="D232" s="13" t="s">
        <v>114</v>
      </c>
      <c r="E232" s="32"/>
      <c r="F232" s="32"/>
      <c r="G232" s="33" t="s">
        <v>299</v>
      </c>
      <c r="H232" s="33"/>
      <c r="I232" s="33"/>
      <c r="J232" s="33"/>
      <c r="K232" s="33"/>
      <c r="L232" s="87"/>
      <c r="M232" s="87"/>
      <c r="N232" s="87"/>
      <c r="O232" s="88"/>
      <c r="P232" s="88">
        <v>265000</v>
      </c>
      <c r="Q232" s="88"/>
      <c r="R232" s="88"/>
      <c r="S232" s="88"/>
      <c r="T232" s="136"/>
      <c r="U232" s="136"/>
      <c r="V232" s="136"/>
      <c r="W232" s="136"/>
      <c r="X232" s="136"/>
      <c r="Y232" s="136"/>
      <c r="Z232" s="136"/>
      <c r="AA232" s="136">
        <v>265000</v>
      </c>
      <c r="AB232" s="137"/>
      <c r="AC232" s="137"/>
    </row>
    <row r="233" spans="1:29" s="46" customFormat="1" x14ac:dyDescent="0.3">
      <c r="A233" s="187">
        <v>3052</v>
      </c>
      <c r="B233" s="35" t="s">
        <v>177</v>
      </c>
      <c r="C233" s="10"/>
      <c r="D233" s="13" t="s">
        <v>114</v>
      </c>
      <c r="E233" s="32"/>
      <c r="F233" s="32"/>
      <c r="G233" s="33" t="s">
        <v>178</v>
      </c>
      <c r="H233" s="33"/>
      <c r="I233" s="33"/>
      <c r="J233" s="33"/>
      <c r="K233" s="33"/>
      <c r="L233" s="138">
        <v>0</v>
      </c>
      <c r="M233" s="138">
        <v>0</v>
      </c>
      <c r="N233" s="138">
        <v>0</v>
      </c>
      <c r="O233" s="139">
        <v>0</v>
      </c>
      <c r="P233" s="139">
        <v>0</v>
      </c>
      <c r="Q233" s="139">
        <v>0</v>
      </c>
      <c r="R233" s="139">
        <v>0</v>
      </c>
      <c r="S233" s="88"/>
      <c r="T233" s="136"/>
      <c r="U233" s="136"/>
      <c r="V233" s="136">
        <v>125000</v>
      </c>
      <c r="W233" s="136"/>
      <c r="X233" s="136"/>
      <c r="Y233" s="136"/>
      <c r="Z233" s="136"/>
      <c r="AA233" s="137"/>
      <c r="AB233" s="137"/>
      <c r="AC233" s="137"/>
    </row>
    <row r="234" spans="1:29" x14ac:dyDescent="0.3">
      <c r="A234" s="25" t="s">
        <v>174</v>
      </c>
      <c r="B234" s="35" t="s">
        <v>413</v>
      </c>
      <c r="D234" s="13" t="s">
        <v>114</v>
      </c>
      <c r="G234" s="13" t="s">
        <v>179</v>
      </c>
      <c r="L234" s="87">
        <v>0</v>
      </c>
      <c r="M234" s="87">
        <v>0</v>
      </c>
      <c r="N234" s="87">
        <v>0</v>
      </c>
      <c r="O234" s="229">
        <v>40000</v>
      </c>
      <c r="P234" s="88">
        <v>0</v>
      </c>
      <c r="Q234" s="88">
        <v>0</v>
      </c>
      <c r="R234" s="88">
        <v>0</v>
      </c>
      <c r="S234" s="88"/>
      <c r="T234" s="136">
        <v>40000</v>
      </c>
      <c r="U234" s="136"/>
      <c r="V234" s="136"/>
      <c r="W234" s="136"/>
      <c r="X234" s="136"/>
      <c r="Y234" s="136">
        <v>40000</v>
      </c>
      <c r="Z234" s="136"/>
      <c r="AA234" s="137"/>
      <c r="AB234" s="137"/>
      <c r="AC234" s="137"/>
    </row>
    <row r="235" spans="1:29" x14ac:dyDescent="0.3">
      <c r="A235" s="34"/>
      <c r="B235" s="35" t="s">
        <v>413</v>
      </c>
      <c r="D235" s="13" t="s">
        <v>114</v>
      </c>
      <c r="G235" s="13" t="s">
        <v>180</v>
      </c>
      <c r="L235" s="87">
        <v>40000</v>
      </c>
      <c r="M235" s="87">
        <v>0</v>
      </c>
      <c r="N235" s="87">
        <v>0</v>
      </c>
      <c r="O235" s="88"/>
      <c r="P235" s="88">
        <v>0</v>
      </c>
      <c r="Q235" s="88">
        <v>40000</v>
      </c>
      <c r="R235" s="88">
        <v>0</v>
      </c>
      <c r="S235" s="88"/>
      <c r="T235" s="136"/>
      <c r="U235" s="136"/>
      <c r="V235" s="136">
        <v>40000</v>
      </c>
      <c r="W235" s="136"/>
      <c r="X235" s="136"/>
      <c r="Y235" s="136"/>
      <c r="Z235" s="136"/>
      <c r="AA235" s="136">
        <v>40000</v>
      </c>
      <c r="AB235" s="137"/>
      <c r="AC235" s="137"/>
    </row>
    <row r="236" spans="1:29" s="31" customFormat="1" x14ac:dyDescent="0.3">
      <c r="A236" s="25">
        <v>3062</v>
      </c>
      <c r="B236" s="35" t="s">
        <v>181</v>
      </c>
      <c r="C236" s="10"/>
      <c r="D236" s="13" t="s">
        <v>114</v>
      </c>
      <c r="E236" s="3"/>
      <c r="F236" s="3"/>
      <c r="G236" s="13" t="s">
        <v>182</v>
      </c>
      <c r="H236" s="13"/>
      <c r="I236" s="13"/>
      <c r="J236" s="13"/>
      <c r="K236" s="13"/>
      <c r="L236" s="87">
        <v>0</v>
      </c>
      <c r="M236" s="87">
        <v>0</v>
      </c>
      <c r="N236" s="87">
        <v>46000</v>
      </c>
      <c r="O236" s="88"/>
      <c r="P236" s="88">
        <v>0</v>
      </c>
      <c r="Q236" s="88">
        <v>0</v>
      </c>
      <c r="R236" s="88">
        <v>0</v>
      </c>
      <c r="S236" s="88">
        <v>45000</v>
      </c>
      <c r="T236" s="136"/>
      <c r="U236" s="136"/>
      <c r="V236" s="136"/>
      <c r="W236" s="136"/>
      <c r="X236" s="136">
        <v>45000</v>
      </c>
      <c r="Y236" s="136"/>
      <c r="Z236" s="136"/>
      <c r="AA236" s="137"/>
      <c r="AB236" s="137"/>
      <c r="AC236" s="136">
        <v>45000</v>
      </c>
    </row>
    <row r="237" spans="1:29" s="46" customFormat="1" x14ac:dyDescent="0.3">
      <c r="A237" s="177"/>
      <c r="B237" s="10" t="s">
        <v>401</v>
      </c>
      <c r="C237" s="10"/>
      <c r="D237" s="13" t="s">
        <v>114</v>
      </c>
      <c r="E237" s="3"/>
      <c r="F237" s="3"/>
      <c r="G237" s="13" t="s">
        <v>183</v>
      </c>
      <c r="H237" s="13"/>
      <c r="I237" s="13"/>
      <c r="J237" s="13"/>
      <c r="K237" s="13"/>
      <c r="L237" s="87">
        <v>465000</v>
      </c>
      <c r="M237" s="87">
        <v>0</v>
      </c>
      <c r="N237" s="87">
        <v>0</v>
      </c>
      <c r="O237" s="88"/>
      <c r="P237" s="88">
        <v>0</v>
      </c>
      <c r="Q237" s="88">
        <v>0</v>
      </c>
      <c r="R237" s="88">
        <v>0</v>
      </c>
      <c r="S237" s="88"/>
      <c r="T237" s="136"/>
      <c r="U237" s="136"/>
      <c r="V237" s="136"/>
      <c r="W237" s="136"/>
      <c r="X237" s="136"/>
      <c r="Y237" s="136"/>
      <c r="Z237" s="136"/>
      <c r="AA237" s="137"/>
      <c r="AB237" s="137"/>
      <c r="AC237" s="87">
        <v>465000</v>
      </c>
    </row>
    <row r="238" spans="1:29" x14ac:dyDescent="0.3">
      <c r="B238" s="10" t="s">
        <v>184</v>
      </c>
      <c r="D238" s="13" t="s">
        <v>114</v>
      </c>
      <c r="G238" s="13" t="s">
        <v>185</v>
      </c>
      <c r="L238" s="87">
        <v>0</v>
      </c>
      <c r="M238" s="87">
        <v>0</v>
      </c>
      <c r="N238" s="87">
        <v>0</v>
      </c>
      <c r="O238" s="88"/>
      <c r="P238" s="88">
        <v>0</v>
      </c>
      <c r="Q238" s="88">
        <v>0</v>
      </c>
      <c r="R238" s="88">
        <v>0</v>
      </c>
      <c r="S238" s="88"/>
      <c r="T238" s="136"/>
      <c r="U238" s="136"/>
      <c r="V238" s="136"/>
      <c r="W238" s="136"/>
      <c r="X238" s="136">
        <v>550000</v>
      </c>
      <c r="Y238" s="136"/>
      <c r="Z238" s="136"/>
      <c r="AA238" s="137"/>
      <c r="AB238" s="137"/>
      <c r="AC238" s="137"/>
    </row>
    <row r="239" spans="1:29" x14ac:dyDescent="0.3">
      <c r="B239" s="10" t="s">
        <v>186</v>
      </c>
      <c r="D239" s="13" t="s">
        <v>114</v>
      </c>
      <c r="G239" s="13" t="s">
        <v>187</v>
      </c>
      <c r="L239" s="87">
        <v>0</v>
      </c>
      <c r="M239" s="87">
        <v>0</v>
      </c>
      <c r="N239" s="87">
        <v>0</v>
      </c>
      <c r="O239" s="88"/>
      <c r="P239" s="88">
        <v>0</v>
      </c>
      <c r="Q239" s="88">
        <v>0</v>
      </c>
      <c r="R239" s="88">
        <v>0</v>
      </c>
      <c r="S239" s="88"/>
      <c r="T239" s="136"/>
      <c r="U239" s="136"/>
      <c r="V239" s="136"/>
      <c r="W239" s="136"/>
      <c r="X239" s="136"/>
      <c r="Y239" s="136"/>
      <c r="Z239" s="136">
        <v>555000</v>
      </c>
      <c r="AA239" s="137"/>
      <c r="AB239" s="137"/>
      <c r="AC239" s="137"/>
    </row>
    <row r="240" spans="1:29" x14ac:dyDescent="0.3">
      <c r="A240" s="25">
        <v>3002</v>
      </c>
      <c r="B240" s="46" t="s">
        <v>188</v>
      </c>
      <c r="C240" s="46"/>
      <c r="D240" s="50" t="s">
        <v>114</v>
      </c>
      <c r="E240" s="23"/>
      <c r="F240" s="23"/>
      <c r="G240" s="50" t="s">
        <v>189</v>
      </c>
      <c r="H240" s="50"/>
      <c r="I240" s="50"/>
      <c r="J240" s="50"/>
      <c r="K240" s="50"/>
      <c r="L240" s="90">
        <v>0</v>
      </c>
      <c r="M240" s="90">
        <v>0</v>
      </c>
      <c r="N240" s="188"/>
      <c r="O240" s="91"/>
      <c r="P240" s="309">
        <v>525000</v>
      </c>
      <c r="Q240" s="91">
        <v>0</v>
      </c>
      <c r="R240" s="91">
        <v>0</v>
      </c>
      <c r="S240" s="91"/>
      <c r="T240" s="178"/>
      <c r="U240" s="178"/>
      <c r="V240" s="178"/>
      <c r="W240" s="178"/>
      <c r="X240" s="178"/>
      <c r="Y240" s="178"/>
      <c r="Z240" s="178"/>
      <c r="AA240" s="179"/>
      <c r="AB240" s="179"/>
      <c r="AC240" s="179"/>
    </row>
    <row r="241" spans="1:29" x14ac:dyDescent="0.3">
      <c r="A241" s="25">
        <v>3001</v>
      </c>
      <c r="B241" s="10" t="s">
        <v>410</v>
      </c>
      <c r="D241" s="13" t="s">
        <v>114</v>
      </c>
      <c r="G241" s="13" t="s">
        <v>190</v>
      </c>
      <c r="L241" s="87"/>
      <c r="M241" s="87"/>
      <c r="N241" s="87"/>
      <c r="O241" s="88"/>
      <c r="P241" s="88"/>
      <c r="Q241" s="88"/>
      <c r="R241" s="88">
        <v>45000</v>
      </c>
      <c r="S241" s="88"/>
      <c r="T241" s="136"/>
      <c r="U241" s="136"/>
      <c r="V241" s="136"/>
      <c r="W241" s="136"/>
      <c r="X241" s="136"/>
      <c r="Y241" s="136"/>
      <c r="Z241" s="136"/>
      <c r="AA241" s="137"/>
      <c r="AB241" s="156">
        <v>55000</v>
      </c>
      <c r="AC241" s="137"/>
    </row>
    <row r="242" spans="1:29" x14ac:dyDescent="0.3">
      <c r="A242" s="25">
        <v>7001</v>
      </c>
      <c r="B242" s="10" t="s">
        <v>411</v>
      </c>
      <c r="D242" s="13" t="s">
        <v>114</v>
      </c>
      <c r="G242" s="13" t="s">
        <v>191</v>
      </c>
      <c r="L242" s="87"/>
      <c r="M242" s="87"/>
      <c r="N242" s="87"/>
      <c r="O242" s="88"/>
      <c r="P242" s="88"/>
      <c r="Q242" s="88"/>
      <c r="R242" s="88"/>
      <c r="S242" s="88"/>
      <c r="T242" s="136"/>
      <c r="U242" s="308"/>
      <c r="V242" s="136">
        <v>45000</v>
      </c>
      <c r="W242" s="136"/>
      <c r="X242" s="136"/>
      <c r="Y242" s="136"/>
      <c r="Z242" s="136"/>
      <c r="AA242" s="137"/>
      <c r="AB242" s="137"/>
      <c r="AC242" s="137"/>
    </row>
    <row r="243" spans="1:29" x14ac:dyDescent="0.3">
      <c r="A243" s="25">
        <v>3056</v>
      </c>
      <c r="B243" s="10" t="s">
        <v>412</v>
      </c>
      <c r="D243" s="13" t="s">
        <v>114</v>
      </c>
      <c r="G243" s="13" t="s">
        <v>296</v>
      </c>
      <c r="L243" s="87"/>
      <c r="M243" s="87"/>
      <c r="N243" s="87"/>
      <c r="O243" s="175"/>
      <c r="P243" s="88"/>
      <c r="Q243" s="88"/>
      <c r="R243" s="88"/>
      <c r="S243" s="88"/>
      <c r="T243" s="136"/>
      <c r="U243" s="136"/>
      <c r="V243" s="136"/>
      <c r="W243" s="136"/>
      <c r="X243" s="136"/>
      <c r="Y243" s="136">
        <v>45000</v>
      </c>
      <c r="Z243" s="136"/>
      <c r="AA243" s="137"/>
      <c r="AB243" s="137"/>
      <c r="AC243" s="137"/>
    </row>
    <row r="244" spans="1:29" x14ac:dyDescent="0.3">
      <c r="A244" s="25" t="s">
        <v>192</v>
      </c>
      <c r="B244" s="46" t="s">
        <v>240</v>
      </c>
      <c r="C244" s="46"/>
      <c r="D244" s="50" t="s">
        <v>114</v>
      </c>
      <c r="E244" s="23"/>
      <c r="F244" s="23"/>
      <c r="G244" s="50" t="s">
        <v>162</v>
      </c>
      <c r="H244" s="50"/>
      <c r="I244" s="50"/>
      <c r="J244" s="50"/>
      <c r="K244" s="50"/>
      <c r="L244" s="90">
        <v>0</v>
      </c>
      <c r="M244" s="90"/>
      <c r="N244" s="90"/>
      <c r="O244" s="91">
        <v>995000</v>
      </c>
      <c r="P244" s="91">
        <v>0</v>
      </c>
      <c r="Q244" s="91">
        <v>0</v>
      </c>
      <c r="R244" s="91">
        <v>0</v>
      </c>
      <c r="S244" s="91"/>
      <c r="T244" s="178"/>
      <c r="U244" s="178"/>
      <c r="V244" s="178"/>
      <c r="W244" s="178"/>
      <c r="X244" s="178"/>
      <c r="Y244" s="178"/>
      <c r="Z244" s="178"/>
      <c r="AA244" s="179"/>
      <c r="AB244" s="179"/>
      <c r="AC244" s="179"/>
    </row>
    <row r="245" spans="1:29" x14ac:dyDescent="0.3">
      <c r="A245" s="25" t="s">
        <v>193</v>
      </c>
      <c r="B245" s="16" t="s">
        <v>194</v>
      </c>
      <c r="D245" s="13" t="s">
        <v>62</v>
      </c>
      <c r="L245" s="87"/>
      <c r="M245" s="140"/>
      <c r="N245" s="87"/>
      <c r="O245" s="88"/>
      <c r="P245" s="88">
        <v>45000</v>
      </c>
      <c r="Q245" s="88"/>
      <c r="R245" s="88"/>
      <c r="S245" s="88"/>
      <c r="T245" s="308"/>
      <c r="U245" s="136"/>
      <c r="V245" s="136"/>
      <c r="W245" s="136"/>
      <c r="X245" s="136"/>
      <c r="Y245" s="136"/>
      <c r="Z245" s="136">
        <v>55000</v>
      </c>
      <c r="AA245" s="137"/>
      <c r="AB245" s="156"/>
      <c r="AC245" s="137"/>
    </row>
    <row r="246" spans="1:29" x14ac:dyDescent="0.3">
      <c r="A246" s="25"/>
      <c r="B246" s="10" t="s">
        <v>359</v>
      </c>
      <c r="D246" s="13" t="s">
        <v>62</v>
      </c>
      <c r="G246" s="13" t="s">
        <v>195</v>
      </c>
      <c r="L246" s="87"/>
      <c r="M246" s="87"/>
      <c r="N246" s="87"/>
      <c r="O246" s="88"/>
      <c r="P246" s="89"/>
      <c r="Q246" s="88"/>
      <c r="R246" s="88"/>
      <c r="S246" s="88"/>
      <c r="T246" s="308"/>
      <c r="U246" s="136">
        <v>45000</v>
      </c>
      <c r="V246" s="136"/>
      <c r="W246" s="136"/>
      <c r="X246" s="136"/>
      <c r="Y246" s="136"/>
      <c r="Z246" s="136"/>
      <c r="AA246" s="137"/>
      <c r="AB246" s="137"/>
      <c r="AC246" s="137"/>
    </row>
    <row r="247" spans="1:29" x14ac:dyDescent="0.3">
      <c r="A247" s="25"/>
      <c r="B247" s="10" t="s">
        <v>357</v>
      </c>
      <c r="D247" s="13" t="s">
        <v>62</v>
      </c>
      <c r="G247" s="13" t="s">
        <v>197</v>
      </c>
      <c r="L247" s="87"/>
      <c r="M247" s="87"/>
      <c r="N247" s="87"/>
      <c r="O247" s="88"/>
      <c r="P247" s="88"/>
      <c r="Q247" s="88"/>
      <c r="R247" s="88">
        <v>45000</v>
      </c>
      <c r="S247" s="88"/>
      <c r="T247" s="308"/>
      <c r="U247" s="136"/>
      <c r="V247" s="136"/>
      <c r="W247" s="136"/>
      <c r="X247" s="136"/>
      <c r="Y247" s="136"/>
      <c r="Z247" s="136"/>
      <c r="AA247" s="137"/>
      <c r="AB247" s="156">
        <v>50000</v>
      </c>
      <c r="AC247" s="137"/>
    </row>
    <row r="248" spans="1:29" x14ac:dyDescent="0.3">
      <c r="A248" s="25"/>
      <c r="B248" s="10" t="s">
        <v>199</v>
      </c>
      <c r="D248" s="13" t="s">
        <v>62</v>
      </c>
      <c r="G248" s="13" t="s">
        <v>200</v>
      </c>
      <c r="L248" s="87"/>
      <c r="M248" s="87"/>
      <c r="N248" s="87"/>
      <c r="O248" s="88"/>
      <c r="P248" s="88"/>
      <c r="Q248" s="88"/>
      <c r="R248" s="88"/>
      <c r="S248" s="88"/>
      <c r="T248" s="308">
        <v>45000</v>
      </c>
      <c r="U248" s="137"/>
      <c r="V248" s="136"/>
      <c r="W248" s="136"/>
      <c r="X248" s="136"/>
      <c r="Y248" s="136"/>
      <c r="Z248" s="136"/>
      <c r="AA248" s="137"/>
      <c r="AB248" s="137"/>
      <c r="AC248" s="137"/>
    </row>
    <row r="249" spans="1:29" x14ac:dyDescent="0.3">
      <c r="A249" s="25"/>
      <c r="B249" s="16" t="s">
        <v>362</v>
      </c>
      <c r="D249" s="13" t="s">
        <v>62</v>
      </c>
      <c r="G249" s="13" t="s">
        <v>202</v>
      </c>
      <c r="L249" s="87"/>
      <c r="M249" s="87"/>
      <c r="N249" s="87"/>
      <c r="O249" s="89"/>
      <c r="P249" s="88"/>
      <c r="Q249" s="88"/>
      <c r="R249" s="88"/>
      <c r="S249" s="88"/>
      <c r="T249" s="308"/>
      <c r="U249" s="136"/>
      <c r="V249" s="136">
        <v>50500</v>
      </c>
      <c r="W249" s="136"/>
      <c r="X249" s="136"/>
      <c r="Y249" s="136"/>
      <c r="Z249" s="136"/>
      <c r="AA249" s="137"/>
      <c r="AB249" s="137"/>
      <c r="AC249" s="137"/>
    </row>
    <row r="250" spans="1:29" x14ac:dyDescent="0.3">
      <c r="A250" s="25"/>
      <c r="B250" s="16" t="s">
        <v>360</v>
      </c>
      <c r="D250" s="13" t="s">
        <v>62</v>
      </c>
      <c r="G250" s="13" t="s">
        <v>204</v>
      </c>
      <c r="L250" s="87"/>
      <c r="M250" s="87"/>
      <c r="N250" s="87"/>
      <c r="O250" s="88"/>
      <c r="P250" s="88"/>
      <c r="Q250" s="88">
        <v>40000</v>
      </c>
      <c r="R250" s="88"/>
      <c r="S250" s="88"/>
      <c r="T250" s="308"/>
      <c r="U250" s="136"/>
      <c r="V250" s="136"/>
      <c r="W250" s="136"/>
      <c r="X250" s="136"/>
      <c r="Y250" s="136"/>
      <c r="Z250" s="136"/>
      <c r="AA250" s="156">
        <v>40000</v>
      </c>
      <c r="AB250" s="137"/>
      <c r="AC250" s="137"/>
    </row>
    <row r="251" spans="1:29" x14ac:dyDescent="0.3">
      <c r="A251" s="25"/>
      <c r="B251" s="16" t="s">
        <v>361</v>
      </c>
      <c r="D251" s="13" t="s">
        <v>62</v>
      </c>
      <c r="G251" s="13" t="s">
        <v>205</v>
      </c>
      <c r="L251" s="87"/>
      <c r="M251" s="87"/>
      <c r="N251" s="87"/>
      <c r="O251" s="88"/>
      <c r="P251" s="88"/>
      <c r="Q251" s="88"/>
      <c r="R251" s="88"/>
      <c r="S251" s="88">
        <v>50500</v>
      </c>
      <c r="T251" s="308"/>
      <c r="U251" s="136"/>
      <c r="V251" s="136"/>
      <c r="W251" s="136"/>
      <c r="X251" s="136"/>
      <c r="Y251" s="136"/>
      <c r="Z251" s="136"/>
      <c r="AA251" s="137"/>
      <c r="AB251" s="137"/>
      <c r="AC251" s="156">
        <v>55000</v>
      </c>
    </row>
    <row r="252" spans="1:29" x14ac:dyDescent="0.3">
      <c r="A252" s="25" t="s">
        <v>196</v>
      </c>
      <c r="B252" s="16" t="s">
        <v>391</v>
      </c>
      <c r="D252" s="13" t="s">
        <v>62</v>
      </c>
      <c r="L252" s="87"/>
      <c r="M252" s="87"/>
      <c r="N252" s="87"/>
      <c r="O252" s="88"/>
      <c r="P252" s="88"/>
      <c r="Q252" s="88"/>
      <c r="R252" s="88"/>
      <c r="S252" s="88"/>
      <c r="T252" s="136"/>
      <c r="U252" s="136"/>
      <c r="V252" s="136"/>
      <c r="W252" s="136">
        <v>25000</v>
      </c>
      <c r="X252" s="136"/>
      <c r="Y252" s="136"/>
      <c r="Z252" s="136"/>
      <c r="AA252" s="137"/>
      <c r="AB252" s="137"/>
      <c r="AC252" s="156"/>
    </row>
    <row r="253" spans="1:29" x14ac:dyDescent="0.3">
      <c r="A253" s="25" t="s">
        <v>198</v>
      </c>
      <c r="B253" s="16" t="s">
        <v>390</v>
      </c>
      <c r="D253" s="13" t="s">
        <v>62</v>
      </c>
      <c r="L253" s="87"/>
      <c r="M253" s="87"/>
      <c r="N253" s="87"/>
      <c r="O253" s="88"/>
      <c r="P253" s="88"/>
      <c r="Q253" s="88"/>
      <c r="R253" s="88"/>
      <c r="S253" s="88"/>
      <c r="T253" s="136"/>
      <c r="U253" s="136"/>
      <c r="V253" s="136"/>
      <c r="W253" s="136"/>
      <c r="X253" s="136">
        <v>27000</v>
      </c>
      <c r="Y253" s="136"/>
      <c r="Z253" s="136"/>
      <c r="AA253" s="137"/>
      <c r="AB253" s="137"/>
      <c r="AC253" s="156"/>
    </row>
    <row r="254" spans="1:29" x14ac:dyDescent="0.3">
      <c r="A254" s="25" t="s">
        <v>203</v>
      </c>
      <c r="B254" s="16" t="s">
        <v>389</v>
      </c>
      <c r="D254" s="13" t="s">
        <v>62</v>
      </c>
      <c r="L254" s="87"/>
      <c r="M254" s="87"/>
      <c r="N254" s="87"/>
      <c r="O254" s="88"/>
      <c r="P254" s="88"/>
      <c r="Q254" s="88"/>
      <c r="R254" s="88">
        <v>35000</v>
      </c>
      <c r="S254" s="88"/>
      <c r="T254" s="136"/>
      <c r="U254" s="136"/>
      <c r="V254" s="136"/>
      <c r="W254" s="136"/>
      <c r="X254" s="136"/>
      <c r="Y254" s="136"/>
      <c r="Z254" s="136"/>
      <c r="AA254" s="137"/>
      <c r="AB254" s="137"/>
      <c r="AC254" s="156"/>
    </row>
    <row r="255" spans="1:29" x14ac:dyDescent="0.3">
      <c r="A255" s="25">
        <v>7002</v>
      </c>
      <c r="B255" s="16" t="s">
        <v>388</v>
      </c>
      <c r="D255" s="13" t="s">
        <v>62</v>
      </c>
      <c r="L255" s="87"/>
      <c r="M255" s="87"/>
      <c r="N255" s="87"/>
      <c r="O255" s="88"/>
      <c r="P255" s="88"/>
      <c r="Q255" s="88"/>
      <c r="R255" s="88"/>
      <c r="S255" s="88"/>
      <c r="T255" s="136"/>
      <c r="U255" s="136"/>
      <c r="V255" s="136"/>
      <c r="W255" s="136"/>
      <c r="X255" s="136"/>
      <c r="Y255" s="136"/>
      <c r="Z255" s="136"/>
      <c r="AA255" s="137"/>
      <c r="AB255" s="156">
        <v>18000</v>
      </c>
      <c r="AC255" s="156"/>
    </row>
    <row r="256" spans="1:29" x14ac:dyDescent="0.3">
      <c r="A256" s="26" t="s">
        <v>210</v>
      </c>
      <c r="B256" s="16" t="s">
        <v>386</v>
      </c>
      <c r="D256" s="13" t="s">
        <v>62</v>
      </c>
      <c r="L256" s="87"/>
      <c r="M256" s="87"/>
      <c r="N256" s="87"/>
      <c r="O256" s="88"/>
      <c r="P256" s="88"/>
      <c r="Q256" s="88"/>
      <c r="R256" s="88"/>
      <c r="S256" s="88"/>
      <c r="T256" s="136"/>
      <c r="U256" s="136"/>
      <c r="V256" s="136"/>
      <c r="W256" s="136"/>
      <c r="X256" s="136"/>
      <c r="Y256" s="136"/>
      <c r="Z256" s="136"/>
      <c r="AA256" s="137"/>
      <c r="AB256" s="137"/>
      <c r="AC256" s="156"/>
    </row>
    <row r="257" spans="1:29" x14ac:dyDescent="0.3">
      <c r="A257" s="25" t="s">
        <v>201</v>
      </c>
      <c r="B257" s="16" t="s">
        <v>387</v>
      </c>
      <c r="D257" s="13" t="s">
        <v>62</v>
      </c>
      <c r="L257" s="87"/>
      <c r="M257" s="87"/>
      <c r="N257" s="87"/>
      <c r="O257" s="88"/>
      <c r="P257" s="88"/>
      <c r="Q257" s="88"/>
      <c r="R257" s="88"/>
      <c r="S257" s="88"/>
      <c r="T257" s="136"/>
      <c r="U257" s="136"/>
      <c r="V257" s="136"/>
      <c r="W257" s="136"/>
      <c r="X257" s="136"/>
      <c r="Y257" s="136"/>
      <c r="Z257" s="136"/>
      <c r="AA257" s="137"/>
      <c r="AB257" s="137"/>
      <c r="AC257" s="156">
        <v>17000</v>
      </c>
    </row>
    <row r="258" spans="1:29" x14ac:dyDescent="0.3">
      <c r="A258" s="26" t="s">
        <v>209</v>
      </c>
      <c r="B258" s="16" t="s">
        <v>358</v>
      </c>
      <c r="D258" s="13" t="s">
        <v>62</v>
      </c>
      <c r="G258" s="13" t="s">
        <v>206</v>
      </c>
      <c r="L258" s="87"/>
      <c r="M258" s="87"/>
      <c r="N258" s="87"/>
      <c r="O258" s="88"/>
      <c r="P258" s="88"/>
      <c r="Q258" s="88"/>
      <c r="R258" s="88"/>
      <c r="S258" s="88"/>
      <c r="T258" s="136">
        <v>45000</v>
      </c>
      <c r="U258" s="136"/>
      <c r="V258" s="136"/>
      <c r="W258" s="136"/>
      <c r="X258" s="136"/>
      <c r="Y258" s="136"/>
      <c r="Z258" s="136"/>
      <c r="AA258" s="137"/>
      <c r="AB258" s="137"/>
      <c r="AC258" s="137"/>
    </row>
    <row r="259" spans="1:29" x14ac:dyDescent="0.3">
      <c r="A259" s="26"/>
      <c r="B259" s="16" t="s">
        <v>403</v>
      </c>
      <c r="D259" s="14" t="s">
        <v>163</v>
      </c>
      <c r="G259" s="13" t="s">
        <v>164</v>
      </c>
      <c r="L259" s="87">
        <v>34082</v>
      </c>
      <c r="M259" s="87">
        <v>0</v>
      </c>
      <c r="N259" s="87">
        <v>0</v>
      </c>
      <c r="O259" s="88"/>
      <c r="P259" s="88">
        <v>0</v>
      </c>
      <c r="Q259" s="88">
        <v>0</v>
      </c>
      <c r="R259" s="88">
        <v>0</v>
      </c>
      <c r="S259" s="88"/>
      <c r="T259" s="136"/>
      <c r="U259" s="136"/>
      <c r="V259" s="136">
        <v>45000</v>
      </c>
      <c r="W259" s="136"/>
      <c r="X259" s="136"/>
      <c r="Y259" s="136"/>
      <c r="Z259" s="136"/>
      <c r="AA259" s="137"/>
      <c r="AB259" s="137"/>
      <c r="AC259" s="137"/>
    </row>
    <row r="260" spans="1:29" x14ac:dyDescent="0.3">
      <c r="A260" s="26"/>
      <c r="B260" s="16" t="s">
        <v>404</v>
      </c>
      <c r="D260" s="14" t="s">
        <v>163</v>
      </c>
      <c r="G260" s="13" t="s">
        <v>165</v>
      </c>
      <c r="L260" s="87">
        <v>0</v>
      </c>
      <c r="M260" s="87">
        <v>42645</v>
      </c>
      <c r="N260" s="87">
        <v>0</v>
      </c>
      <c r="O260" s="88"/>
      <c r="P260" s="88">
        <v>0</v>
      </c>
      <c r="Q260" s="88">
        <v>0</v>
      </c>
      <c r="R260" s="88">
        <v>0</v>
      </c>
      <c r="S260" s="88"/>
      <c r="T260" s="136"/>
      <c r="U260" s="136"/>
      <c r="V260" s="136"/>
      <c r="W260" s="136">
        <v>45000</v>
      </c>
      <c r="X260" s="136"/>
      <c r="Y260" s="136"/>
      <c r="Z260" s="136"/>
      <c r="AA260" s="137"/>
      <c r="AB260" s="137"/>
      <c r="AC260" s="137"/>
    </row>
    <row r="261" spans="1:29" x14ac:dyDescent="0.3">
      <c r="A261" s="26"/>
      <c r="B261" s="10" t="s">
        <v>166</v>
      </c>
      <c r="D261" s="14" t="s">
        <v>163</v>
      </c>
      <c r="E261" s="17"/>
      <c r="F261" s="17"/>
      <c r="G261" s="13" t="s">
        <v>167</v>
      </c>
      <c r="L261" s="87">
        <v>0</v>
      </c>
      <c r="M261" s="87">
        <v>0</v>
      </c>
      <c r="N261" s="87">
        <v>0</v>
      </c>
      <c r="O261" s="88"/>
      <c r="P261" s="88">
        <v>0</v>
      </c>
      <c r="Q261" s="88">
        <v>0</v>
      </c>
      <c r="R261" s="88">
        <v>0</v>
      </c>
      <c r="S261" s="88">
        <v>45000</v>
      </c>
      <c r="T261" s="136"/>
      <c r="U261" s="136"/>
      <c r="V261" s="136"/>
      <c r="W261" s="136"/>
      <c r="X261" s="136"/>
      <c r="Y261" s="136"/>
      <c r="Z261" s="136"/>
      <c r="AA261" s="137"/>
      <c r="AB261" s="137"/>
      <c r="AC261" s="137"/>
    </row>
    <row r="262" spans="1:29" x14ac:dyDescent="0.3">
      <c r="A262" s="26"/>
      <c r="B262" s="16" t="s">
        <v>295</v>
      </c>
      <c r="D262" s="14" t="s">
        <v>163</v>
      </c>
      <c r="G262" s="13" t="s">
        <v>168</v>
      </c>
      <c r="L262" s="104"/>
      <c r="M262" s="87"/>
      <c r="N262" s="87">
        <v>0</v>
      </c>
      <c r="O262" s="88"/>
      <c r="P262" s="88">
        <v>0</v>
      </c>
      <c r="Q262" s="88">
        <v>0</v>
      </c>
      <c r="R262" s="88">
        <v>0</v>
      </c>
      <c r="S262" s="88">
        <v>55000</v>
      </c>
      <c r="T262" s="136"/>
      <c r="U262" s="136"/>
      <c r="V262" s="136"/>
      <c r="W262" s="136"/>
      <c r="X262" s="136"/>
      <c r="Y262" s="136"/>
      <c r="Z262" s="136"/>
      <c r="AA262" s="137"/>
      <c r="AB262" s="137"/>
      <c r="AC262" s="156">
        <v>65000</v>
      </c>
    </row>
    <row r="263" spans="1:29" x14ac:dyDescent="0.3">
      <c r="A263" s="26"/>
      <c r="B263" s="16" t="s">
        <v>406</v>
      </c>
      <c r="D263" s="14" t="s">
        <v>163</v>
      </c>
      <c r="E263" s="17"/>
      <c r="F263" s="17"/>
      <c r="G263" s="13" t="s">
        <v>169</v>
      </c>
      <c r="L263" s="87">
        <v>42671</v>
      </c>
      <c r="M263" s="87">
        <v>0</v>
      </c>
      <c r="N263" s="87">
        <v>0</v>
      </c>
      <c r="O263" s="88"/>
      <c r="P263" s="88">
        <v>0</v>
      </c>
      <c r="Q263" s="88">
        <v>0</v>
      </c>
      <c r="R263" s="88">
        <v>0</v>
      </c>
      <c r="S263" s="88"/>
      <c r="T263" s="136"/>
      <c r="U263" s="136"/>
      <c r="V263" s="136">
        <v>55000</v>
      </c>
      <c r="W263" s="136"/>
      <c r="X263" s="136"/>
      <c r="Y263" s="136"/>
      <c r="Z263" s="136"/>
      <c r="AA263" s="137"/>
      <c r="AB263" s="137"/>
      <c r="AC263" s="137"/>
    </row>
    <row r="264" spans="1:29" x14ac:dyDescent="0.3">
      <c r="A264" s="26"/>
      <c r="B264" s="16" t="s">
        <v>405</v>
      </c>
      <c r="D264" s="14" t="s">
        <v>163</v>
      </c>
      <c r="G264" s="13" t="s">
        <v>170</v>
      </c>
      <c r="L264" s="87"/>
      <c r="M264" s="87">
        <v>41054</v>
      </c>
      <c r="N264" s="87">
        <v>0</v>
      </c>
      <c r="O264" s="88"/>
      <c r="P264" s="88">
        <v>0</v>
      </c>
      <c r="Q264" s="88">
        <v>0</v>
      </c>
      <c r="R264" s="88">
        <v>0</v>
      </c>
      <c r="S264" s="88"/>
      <c r="T264" s="136"/>
      <c r="U264" s="136"/>
      <c r="V264" s="136">
        <v>45000</v>
      </c>
      <c r="W264" s="136"/>
      <c r="X264" s="136"/>
      <c r="Y264" s="136"/>
      <c r="Z264" s="136"/>
      <c r="AA264" s="137"/>
      <c r="AB264" s="137"/>
      <c r="AC264" s="137"/>
    </row>
    <row r="265" spans="1:29" x14ac:dyDescent="0.3">
      <c r="A265" s="26"/>
      <c r="B265" s="16" t="s">
        <v>463</v>
      </c>
      <c r="C265" s="10" t="s">
        <v>163</v>
      </c>
      <c r="D265" s="14" t="s">
        <v>163</v>
      </c>
      <c r="L265" s="87"/>
      <c r="M265" s="87"/>
      <c r="N265" s="87"/>
      <c r="O265" s="88"/>
      <c r="P265" s="88"/>
      <c r="Q265" s="88"/>
      <c r="R265" s="88"/>
      <c r="S265" s="88"/>
      <c r="T265" s="136"/>
      <c r="U265" s="136"/>
      <c r="V265" s="136"/>
      <c r="W265" s="136"/>
      <c r="X265" s="136"/>
      <c r="Y265" s="136"/>
      <c r="Z265" s="136"/>
      <c r="AA265" s="137"/>
      <c r="AB265" s="137"/>
      <c r="AC265" s="137"/>
    </row>
    <row r="266" spans="1:29" x14ac:dyDescent="0.3">
      <c r="A266" s="26"/>
      <c r="B266" s="16" t="s">
        <v>464</v>
      </c>
      <c r="D266" s="14" t="s">
        <v>163</v>
      </c>
      <c r="L266" s="87"/>
      <c r="M266" s="87"/>
      <c r="N266" s="87"/>
      <c r="O266" s="88"/>
      <c r="P266" s="88"/>
      <c r="Q266" s="88"/>
      <c r="R266" s="88"/>
      <c r="S266" s="88"/>
      <c r="T266" s="136"/>
      <c r="U266" s="136"/>
      <c r="V266" s="136"/>
      <c r="W266" s="136"/>
      <c r="X266" s="136"/>
      <c r="Y266" s="136"/>
      <c r="Z266" s="136"/>
      <c r="AA266" s="137"/>
      <c r="AB266" s="137"/>
      <c r="AC266" s="137"/>
    </row>
    <row r="267" spans="1:29" x14ac:dyDescent="0.3">
      <c r="A267" s="26"/>
      <c r="B267" s="16" t="s">
        <v>465</v>
      </c>
      <c r="D267" s="14" t="s">
        <v>163</v>
      </c>
      <c r="L267" s="87"/>
      <c r="M267" s="87"/>
      <c r="N267" s="87"/>
      <c r="O267" s="88"/>
      <c r="P267" s="88"/>
      <c r="Q267" s="88"/>
      <c r="R267" s="88"/>
      <c r="S267" s="88"/>
      <c r="T267" s="136"/>
      <c r="U267" s="136"/>
      <c r="V267" s="136"/>
      <c r="W267" s="136"/>
      <c r="X267" s="136"/>
      <c r="Y267" s="136"/>
      <c r="Z267" s="136"/>
      <c r="AA267" s="137"/>
      <c r="AB267" s="137"/>
      <c r="AC267" s="137"/>
    </row>
    <row r="268" spans="1:29" x14ac:dyDescent="0.3">
      <c r="A268" s="26"/>
      <c r="B268" s="16" t="s">
        <v>466</v>
      </c>
      <c r="D268" s="14" t="s">
        <v>163</v>
      </c>
      <c r="L268" s="87"/>
      <c r="M268" s="87"/>
      <c r="N268" s="87"/>
      <c r="O268" s="88"/>
      <c r="P268" s="88"/>
      <c r="Q268" s="88"/>
      <c r="R268" s="88"/>
      <c r="S268" s="88"/>
      <c r="T268" s="136"/>
      <c r="U268" s="136"/>
      <c r="V268" s="136"/>
      <c r="W268" s="136"/>
      <c r="X268" s="136"/>
      <c r="Y268" s="136"/>
      <c r="Z268" s="136"/>
      <c r="AA268" s="137"/>
      <c r="AB268" s="137"/>
      <c r="AC268" s="137"/>
    </row>
    <row r="269" spans="1:29" x14ac:dyDescent="0.3">
      <c r="A269" s="26"/>
      <c r="B269" s="16" t="s">
        <v>467</v>
      </c>
      <c r="D269" s="14" t="s">
        <v>163</v>
      </c>
      <c r="L269" s="87"/>
      <c r="M269" s="87"/>
      <c r="N269" s="87"/>
      <c r="O269" s="88"/>
      <c r="P269" s="88"/>
      <c r="Q269" s="88"/>
      <c r="R269" s="88"/>
      <c r="S269" s="88"/>
      <c r="T269" s="136"/>
      <c r="U269" s="136"/>
      <c r="V269" s="136"/>
      <c r="W269" s="136"/>
      <c r="X269" s="136"/>
      <c r="Y269" s="136"/>
      <c r="Z269" s="136"/>
      <c r="AA269" s="137"/>
      <c r="AB269" s="137"/>
      <c r="AC269" s="137"/>
    </row>
    <row r="270" spans="1:29" x14ac:dyDescent="0.3">
      <c r="A270" s="26"/>
      <c r="B270" s="16" t="s">
        <v>468</v>
      </c>
      <c r="D270" s="14" t="s">
        <v>163</v>
      </c>
      <c r="L270" s="87"/>
      <c r="M270" s="87"/>
      <c r="N270" s="87"/>
      <c r="O270" s="88"/>
      <c r="P270" s="88"/>
      <c r="Q270" s="88"/>
      <c r="R270" s="88"/>
      <c r="S270" s="88"/>
      <c r="T270" s="136"/>
      <c r="U270" s="136"/>
      <c r="V270" s="136"/>
      <c r="W270" s="136"/>
      <c r="X270" s="136"/>
      <c r="Y270" s="136"/>
      <c r="Z270" s="136"/>
      <c r="AA270" s="137"/>
      <c r="AB270" s="137"/>
      <c r="AC270" s="137"/>
    </row>
    <row r="271" spans="1:29" x14ac:dyDescent="0.3">
      <c r="A271" s="26"/>
      <c r="B271" s="16" t="s">
        <v>469</v>
      </c>
      <c r="D271" s="14" t="s">
        <v>163</v>
      </c>
      <c r="L271" s="87"/>
      <c r="M271" s="87"/>
      <c r="N271" s="87"/>
      <c r="O271" s="88"/>
      <c r="P271" s="88"/>
      <c r="Q271" s="88"/>
      <c r="R271" s="88"/>
      <c r="S271" s="88"/>
      <c r="T271" s="136"/>
      <c r="U271" s="136"/>
      <c r="V271" s="136"/>
      <c r="W271" s="136"/>
      <c r="X271" s="136"/>
      <c r="Y271" s="136"/>
      <c r="Z271" s="136"/>
      <c r="AA271" s="137"/>
      <c r="AB271" s="137"/>
      <c r="AC271" s="137"/>
    </row>
    <row r="272" spans="1:29" x14ac:dyDescent="0.3">
      <c r="A272" s="26"/>
      <c r="B272" s="16" t="s">
        <v>470</v>
      </c>
      <c r="D272" s="14" t="s">
        <v>163</v>
      </c>
      <c r="L272" s="87"/>
      <c r="M272" s="87"/>
      <c r="N272" s="87"/>
      <c r="O272" s="88"/>
      <c r="P272" s="88"/>
      <c r="Q272" s="88"/>
      <c r="R272" s="88"/>
      <c r="S272" s="88"/>
      <c r="T272" s="136"/>
      <c r="U272" s="136"/>
      <c r="V272" s="136"/>
      <c r="W272" s="136"/>
      <c r="X272" s="136"/>
      <c r="Y272" s="136"/>
      <c r="Z272" s="136"/>
      <c r="AA272" s="137"/>
      <c r="AB272" s="137"/>
      <c r="AC272" s="137"/>
    </row>
    <row r="273" spans="1:29" x14ac:dyDescent="0.3">
      <c r="A273" s="26"/>
      <c r="B273" s="16" t="s">
        <v>472</v>
      </c>
      <c r="D273" s="14" t="s">
        <v>163</v>
      </c>
      <c r="L273" s="87"/>
      <c r="M273" s="87"/>
      <c r="N273" s="87"/>
      <c r="O273" s="88"/>
      <c r="P273" s="88"/>
      <c r="Q273" s="88"/>
      <c r="R273" s="88"/>
      <c r="S273" s="88"/>
      <c r="T273" s="136"/>
      <c r="U273" s="136"/>
      <c r="V273" s="136"/>
      <c r="W273" s="136"/>
      <c r="X273" s="136"/>
      <c r="Y273" s="136"/>
      <c r="Z273" s="136"/>
      <c r="AA273" s="137"/>
      <c r="AB273" s="137"/>
      <c r="AC273" s="137"/>
    </row>
    <row r="274" spans="1:29" x14ac:dyDescent="0.3">
      <c r="A274" s="26"/>
      <c r="B274" s="16" t="s">
        <v>471</v>
      </c>
      <c r="D274" s="14" t="s">
        <v>163</v>
      </c>
      <c r="L274" s="87"/>
      <c r="M274" s="87"/>
      <c r="N274" s="87"/>
      <c r="O274" s="88"/>
      <c r="P274" s="88"/>
      <c r="Q274" s="88"/>
      <c r="R274" s="88"/>
      <c r="S274" s="88"/>
      <c r="T274" s="136"/>
      <c r="U274" s="136"/>
      <c r="V274" s="136"/>
      <c r="W274" s="136"/>
      <c r="X274" s="136"/>
      <c r="Y274" s="136"/>
      <c r="Z274" s="136"/>
      <c r="AA274" s="137"/>
      <c r="AB274" s="137"/>
      <c r="AC274" s="137"/>
    </row>
    <row r="275" spans="1:29" x14ac:dyDescent="0.3">
      <c r="A275" s="26"/>
      <c r="B275" s="16" t="s">
        <v>473</v>
      </c>
      <c r="D275" s="14" t="s">
        <v>163</v>
      </c>
      <c r="L275" s="87"/>
      <c r="M275" s="87"/>
      <c r="N275" s="87"/>
      <c r="O275" s="88"/>
      <c r="P275" s="88"/>
      <c r="Q275" s="88"/>
      <c r="R275" s="88"/>
      <c r="S275" s="88"/>
      <c r="T275" s="136"/>
      <c r="U275" s="136"/>
      <c r="V275" s="136"/>
      <c r="W275" s="136"/>
      <c r="X275" s="136"/>
      <c r="Y275" s="136"/>
      <c r="Z275" s="136"/>
      <c r="AA275" s="137"/>
      <c r="AB275" s="137"/>
      <c r="AC275" s="137"/>
    </row>
    <row r="276" spans="1:29" x14ac:dyDescent="0.3">
      <c r="A276" s="26"/>
      <c r="B276" s="16" t="s">
        <v>474</v>
      </c>
      <c r="D276" s="14" t="s">
        <v>163</v>
      </c>
      <c r="L276" s="87"/>
      <c r="M276" s="87"/>
      <c r="N276" s="87"/>
      <c r="O276" s="88"/>
      <c r="P276" s="88"/>
      <c r="Q276" s="88"/>
      <c r="R276" s="88"/>
      <c r="S276" s="88"/>
      <c r="T276" s="136"/>
      <c r="U276" s="136"/>
      <c r="V276" s="136"/>
      <c r="W276" s="136"/>
      <c r="X276" s="136"/>
      <c r="Y276" s="136"/>
      <c r="Z276" s="136"/>
      <c r="AA276" s="137"/>
      <c r="AB276" s="137"/>
      <c r="AC276" s="137"/>
    </row>
    <row r="277" spans="1:29" x14ac:dyDescent="0.3">
      <c r="A277" s="26"/>
      <c r="B277" s="16" t="s">
        <v>475</v>
      </c>
      <c r="D277" s="14" t="s">
        <v>163</v>
      </c>
      <c r="L277" s="87"/>
      <c r="M277" s="87"/>
      <c r="N277" s="87"/>
      <c r="O277" s="88"/>
      <c r="P277" s="88"/>
      <c r="Q277" s="88"/>
      <c r="R277" s="88"/>
      <c r="S277" s="88"/>
      <c r="T277" s="136"/>
      <c r="U277" s="136"/>
      <c r="V277" s="136"/>
      <c r="W277" s="136"/>
      <c r="X277" s="136"/>
      <c r="Y277" s="136"/>
      <c r="Z277" s="136"/>
      <c r="AA277" s="137"/>
      <c r="AB277" s="137"/>
      <c r="AC277" s="137"/>
    </row>
    <row r="278" spans="1:29" x14ac:dyDescent="0.3">
      <c r="A278" s="26"/>
      <c r="B278" s="16" t="s">
        <v>171</v>
      </c>
      <c r="D278" s="14" t="s">
        <v>163</v>
      </c>
      <c r="G278" s="13" t="s">
        <v>172</v>
      </c>
      <c r="L278" s="87">
        <v>0</v>
      </c>
      <c r="M278" s="87">
        <v>0</v>
      </c>
      <c r="N278" s="87">
        <v>0</v>
      </c>
      <c r="O278" s="88"/>
      <c r="P278" s="88">
        <v>0</v>
      </c>
      <c r="Q278" s="88">
        <v>0</v>
      </c>
      <c r="R278" s="88">
        <v>0</v>
      </c>
      <c r="S278" s="88">
        <v>110000</v>
      </c>
      <c r="T278" s="136"/>
      <c r="U278" s="136"/>
      <c r="V278" s="136"/>
      <c r="W278" s="136"/>
      <c r="X278" s="136"/>
      <c r="Y278" s="136"/>
      <c r="Z278" s="136"/>
      <c r="AA278" s="137"/>
      <c r="AB278" s="137"/>
      <c r="AC278" s="137"/>
    </row>
    <row r="279" spans="1:29" x14ac:dyDescent="0.3">
      <c r="A279" s="26"/>
      <c r="B279" s="36" t="s">
        <v>450</v>
      </c>
      <c r="D279" s="13" t="s">
        <v>89</v>
      </c>
      <c r="G279" s="13" t="s">
        <v>211</v>
      </c>
      <c r="L279" s="87"/>
      <c r="M279" s="141"/>
      <c r="N279" s="87"/>
      <c r="O279" s="229">
        <v>50000</v>
      </c>
      <c r="P279" s="88"/>
      <c r="Q279" s="88"/>
      <c r="R279" s="88"/>
      <c r="S279" s="88"/>
      <c r="T279" s="136"/>
      <c r="U279" s="136"/>
      <c r="V279" s="136"/>
      <c r="W279" s="136"/>
      <c r="X279" s="136"/>
      <c r="Y279" s="136">
        <v>50000</v>
      </c>
      <c r="Z279" s="136"/>
      <c r="AA279" s="137"/>
      <c r="AB279" s="137"/>
      <c r="AC279" s="137"/>
    </row>
    <row r="280" spans="1:29" x14ac:dyDescent="0.3">
      <c r="A280" s="26" t="s">
        <v>207</v>
      </c>
      <c r="B280" s="36" t="s">
        <v>445</v>
      </c>
      <c r="D280" s="13" t="s">
        <v>89</v>
      </c>
      <c r="G280" s="13" t="s">
        <v>212</v>
      </c>
      <c r="L280" s="87"/>
      <c r="M280" s="87"/>
      <c r="N280" s="104"/>
      <c r="O280" s="88"/>
      <c r="P280" s="88"/>
      <c r="Q280" s="88">
        <v>30000</v>
      </c>
      <c r="R280" s="88"/>
      <c r="S280" s="88"/>
      <c r="T280" s="136"/>
      <c r="U280" s="136"/>
      <c r="V280" s="136"/>
      <c r="W280" s="136"/>
      <c r="X280" s="136">
        <v>30000</v>
      </c>
      <c r="Y280" s="136"/>
      <c r="Z280" s="136"/>
      <c r="AA280" s="137"/>
      <c r="AB280" s="137"/>
      <c r="AC280" s="137"/>
    </row>
    <row r="281" spans="1:29" x14ac:dyDescent="0.3">
      <c r="A281" s="25">
        <v>7039</v>
      </c>
      <c r="B281" s="16" t="s">
        <v>364</v>
      </c>
      <c r="D281" s="13" t="s">
        <v>89</v>
      </c>
      <c r="L281" s="142"/>
      <c r="M281" s="87"/>
      <c r="N281" s="142"/>
      <c r="O281" s="143"/>
      <c r="P281" s="176"/>
      <c r="Q281" s="144"/>
      <c r="R281" s="144"/>
      <c r="S281" s="88"/>
      <c r="T281" s="136"/>
      <c r="U281" s="136"/>
      <c r="V281" s="136"/>
      <c r="W281" s="136"/>
      <c r="X281" s="136"/>
      <c r="Y281" s="136"/>
      <c r="Z281" s="136"/>
      <c r="AA281" s="156"/>
      <c r="AB281" s="156">
        <v>48000</v>
      </c>
      <c r="AC281" s="137"/>
    </row>
    <row r="282" spans="1:29" x14ac:dyDescent="0.3">
      <c r="A282" s="25">
        <v>7041</v>
      </c>
      <c r="B282" s="16" t="s">
        <v>365</v>
      </c>
      <c r="D282" s="13" t="s">
        <v>89</v>
      </c>
      <c r="L282" s="142"/>
      <c r="M282" s="87"/>
      <c r="N282" s="142"/>
      <c r="O282" s="143"/>
      <c r="P282" s="144"/>
      <c r="Q282" s="144"/>
      <c r="R282" s="144"/>
      <c r="S282" s="88"/>
      <c r="T282" s="136"/>
      <c r="U282" s="136"/>
      <c r="V282" s="136"/>
      <c r="W282" s="136">
        <v>4200</v>
      </c>
      <c r="X282" s="136"/>
      <c r="Y282" s="136"/>
      <c r="Z282" s="136"/>
      <c r="AA282" s="156"/>
      <c r="AB282" s="137"/>
      <c r="AC282" s="137"/>
    </row>
    <row r="283" spans="1:29" x14ac:dyDescent="0.3">
      <c r="A283" s="25"/>
      <c r="B283" s="16" t="s">
        <v>366</v>
      </c>
      <c r="D283" s="13" t="s">
        <v>89</v>
      </c>
      <c r="L283" s="142"/>
      <c r="M283" s="87"/>
      <c r="N283" s="142"/>
      <c r="O283" s="143"/>
      <c r="P283" s="144"/>
      <c r="Q283" s="144"/>
      <c r="R283" s="144"/>
      <c r="S283" s="88"/>
      <c r="T283" s="136"/>
      <c r="U283" s="136"/>
      <c r="V283" s="136">
        <v>22000</v>
      </c>
      <c r="W283" s="136"/>
      <c r="X283" s="136"/>
      <c r="Y283" s="136"/>
      <c r="Z283" s="136"/>
      <c r="AA283" s="156"/>
      <c r="AB283" s="137"/>
      <c r="AC283" s="137"/>
    </row>
    <row r="284" spans="1:29" x14ac:dyDescent="0.3">
      <c r="A284" s="25"/>
      <c r="B284" s="16" t="s">
        <v>372</v>
      </c>
      <c r="D284" s="13" t="s">
        <v>89</v>
      </c>
      <c r="L284" s="142"/>
      <c r="M284" s="87"/>
      <c r="N284" s="142"/>
      <c r="O284" s="88"/>
      <c r="P284" s="144"/>
      <c r="Q284" s="144"/>
      <c r="R284" s="144"/>
      <c r="S284" s="143">
        <v>34500</v>
      </c>
      <c r="T284" s="136"/>
      <c r="U284" s="136"/>
      <c r="V284" s="136"/>
      <c r="W284" s="136"/>
      <c r="X284" s="136"/>
      <c r="Y284" s="136"/>
      <c r="Z284" s="136"/>
      <c r="AA284" s="156"/>
      <c r="AB284" s="137"/>
      <c r="AC284" s="156">
        <v>35000</v>
      </c>
    </row>
    <row r="285" spans="1:29" x14ac:dyDescent="0.3">
      <c r="A285" s="25"/>
      <c r="B285" s="16" t="s">
        <v>367</v>
      </c>
      <c r="D285" s="13" t="s">
        <v>89</v>
      </c>
      <c r="L285" s="142"/>
      <c r="M285" s="87"/>
      <c r="N285" s="142"/>
      <c r="O285" s="143"/>
      <c r="P285" s="144"/>
      <c r="Q285" s="144"/>
      <c r="R285" s="144"/>
      <c r="S285" s="88"/>
      <c r="T285" s="136">
        <v>4000</v>
      </c>
      <c r="U285" s="136"/>
      <c r="V285" s="136"/>
      <c r="W285" s="136"/>
      <c r="X285" s="136"/>
      <c r="Y285" s="136"/>
      <c r="Z285" s="136"/>
      <c r="AA285" s="156"/>
      <c r="AB285" s="137"/>
      <c r="AC285" s="137"/>
    </row>
    <row r="286" spans="1:29" x14ac:dyDescent="0.3">
      <c r="A286" s="25"/>
      <c r="B286" s="16" t="s">
        <v>368</v>
      </c>
      <c r="D286" s="13" t="s">
        <v>89</v>
      </c>
      <c r="L286" s="142"/>
      <c r="M286" s="87"/>
      <c r="N286" s="142"/>
      <c r="O286" s="307"/>
      <c r="P286" s="144"/>
      <c r="Q286" s="144"/>
      <c r="R286" s="144"/>
      <c r="S286" s="88">
        <v>45000</v>
      </c>
      <c r="T286" s="136"/>
      <c r="U286" s="136"/>
      <c r="V286" s="136"/>
      <c r="W286" s="136"/>
      <c r="X286" s="136"/>
      <c r="Y286" s="136"/>
      <c r="Z286" s="136"/>
      <c r="AA286" s="156"/>
      <c r="AB286" s="137"/>
      <c r="AC286" s="137"/>
    </row>
    <row r="287" spans="1:29" x14ac:dyDescent="0.3">
      <c r="A287" s="25"/>
      <c r="B287" s="16" t="s">
        <v>369</v>
      </c>
      <c r="D287" s="13" t="s">
        <v>89</v>
      </c>
      <c r="L287" s="142"/>
      <c r="M287" s="87"/>
      <c r="N287" s="142"/>
      <c r="O287" s="143"/>
      <c r="P287" s="144"/>
      <c r="Q287" s="144"/>
      <c r="R287" s="144"/>
      <c r="S287" s="88"/>
      <c r="T287" s="136">
        <v>5000</v>
      </c>
      <c r="U287" s="136"/>
      <c r="V287" s="136"/>
      <c r="W287" s="136"/>
      <c r="X287" s="136"/>
      <c r="Y287" s="136"/>
      <c r="Z287" s="136"/>
      <c r="AA287" s="156"/>
      <c r="AB287" s="137"/>
      <c r="AC287" s="137"/>
    </row>
    <row r="288" spans="1:29" x14ac:dyDescent="0.3">
      <c r="A288" s="25"/>
      <c r="B288" s="16" t="s">
        <v>370</v>
      </c>
      <c r="D288" s="13" t="s">
        <v>89</v>
      </c>
      <c r="L288" s="142"/>
      <c r="M288" s="87"/>
      <c r="N288" s="142"/>
      <c r="O288" s="143"/>
      <c r="P288" s="144"/>
      <c r="Q288" s="144"/>
      <c r="R288" s="144"/>
      <c r="S288" s="88"/>
      <c r="T288" s="136"/>
      <c r="U288" s="136">
        <v>9000</v>
      </c>
      <c r="V288" s="136"/>
      <c r="W288" s="136"/>
      <c r="X288" s="136"/>
      <c r="Y288" s="136"/>
      <c r="Z288" s="136"/>
      <c r="AA288" s="156"/>
      <c r="AB288" s="137"/>
      <c r="AC288" s="137"/>
    </row>
    <row r="289" spans="1:36" x14ac:dyDescent="0.3">
      <c r="A289" s="25"/>
      <c r="B289" s="16" t="s">
        <v>371</v>
      </c>
      <c r="D289" s="13" t="s">
        <v>89</v>
      </c>
      <c r="L289" s="142"/>
      <c r="M289" s="87"/>
      <c r="N289" s="142"/>
      <c r="O289" s="143"/>
      <c r="P289" s="144"/>
      <c r="Q289" s="144"/>
      <c r="R289" s="144"/>
      <c r="S289" s="88"/>
      <c r="T289" s="136"/>
      <c r="U289" s="136"/>
      <c r="V289" s="136">
        <v>5800</v>
      </c>
      <c r="W289" s="136"/>
      <c r="X289" s="136"/>
      <c r="Y289" s="136"/>
      <c r="Z289" s="136"/>
      <c r="AA289" s="156"/>
      <c r="AB289" s="137"/>
      <c r="AC289" s="137"/>
    </row>
    <row r="290" spans="1:36" x14ac:dyDescent="0.3">
      <c r="A290" s="25"/>
      <c r="B290" s="16" t="s">
        <v>363</v>
      </c>
      <c r="D290" s="13" t="s">
        <v>294</v>
      </c>
      <c r="L290" s="142"/>
      <c r="M290" s="87"/>
      <c r="N290" s="142"/>
      <c r="O290" s="240">
        <v>26000</v>
      </c>
      <c r="P290" s="144"/>
      <c r="Q290" s="144"/>
      <c r="R290" s="144"/>
      <c r="S290" s="88"/>
      <c r="T290" s="136"/>
      <c r="U290" s="136"/>
      <c r="V290" s="136"/>
      <c r="W290" s="136"/>
      <c r="X290" s="136"/>
      <c r="Y290" s="136"/>
      <c r="Z290" s="136"/>
      <c r="AA290" s="156">
        <v>26000</v>
      </c>
      <c r="AB290" s="137"/>
      <c r="AC290" s="137"/>
    </row>
    <row r="291" spans="1:36" x14ac:dyDescent="0.3">
      <c r="A291" s="25"/>
      <c r="B291" s="16" t="s">
        <v>402</v>
      </c>
      <c r="D291" s="14" t="s">
        <v>161</v>
      </c>
      <c r="G291" s="13" t="s">
        <v>162</v>
      </c>
      <c r="L291" s="87"/>
      <c r="M291" s="140">
        <v>181540</v>
      </c>
      <c r="N291" s="87"/>
      <c r="O291" s="88"/>
      <c r="P291" s="88"/>
      <c r="Q291" s="88"/>
      <c r="R291" s="88"/>
      <c r="S291" s="88"/>
      <c r="T291" s="136"/>
      <c r="U291" s="136"/>
      <c r="V291" s="136"/>
      <c r="W291" s="136"/>
      <c r="X291" s="136"/>
      <c r="Y291" s="136"/>
      <c r="Z291" s="136"/>
      <c r="AA291" s="137"/>
      <c r="AB291" s="156">
        <v>191540</v>
      </c>
      <c r="AC291" s="137"/>
    </row>
    <row r="292" spans="1:36" x14ac:dyDescent="0.3">
      <c r="A292" s="25"/>
      <c r="B292" s="16" t="s">
        <v>482</v>
      </c>
      <c r="D292" s="14" t="s">
        <v>161</v>
      </c>
      <c r="L292" s="87"/>
      <c r="M292" s="87"/>
      <c r="N292" s="87"/>
      <c r="O292" s="88"/>
      <c r="P292" s="88"/>
      <c r="Q292" s="88"/>
      <c r="R292" s="88"/>
      <c r="S292" s="88"/>
      <c r="T292" s="136"/>
      <c r="U292" s="136"/>
      <c r="V292" s="136"/>
      <c r="W292" s="136"/>
      <c r="X292" s="136"/>
      <c r="Y292" s="136"/>
      <c r="Z292" s="136"/>
      <c r="AA292" s="137"/>
      <c r="AB292" s="137"/>
      <c r="AC292" s="137"/>
    </row>
    <row r="293" spans="1:36" s="81" customFormat="1" x14ac:dyDescent="0.3">
      <c r="A293" s="79"/>
      <c r="B293" s="80" t="s">
        <v>320</v>
      </c>
      <c r="D293" s="82" t="s">
        <v>316</v>
      </c>
      <c r="E293" s="83"/>
      <c r="F293" s="83"/>
      <c r="G293" s="82"/>
      <c r="H293" s="82"/>
      <c r="I293" s="82"/>
      <c r="J293" s="82"/>
      <c r="K293" s="82"/>
      <c r="L293" s="145"/>
      <c r="M293" s="145"/>
      <c r="N293" s="146"/>
      <c r="O293" s="200"/>
      <c r="P293" s="148"/>
      <c r="Q293" s="148"/>
      <c r="R293" s="148"/>
      <c r="S293" s="147"/>
      <c r="T293" s="149"/>
      <c r="U293" s="149"/>
      <c r="V293" s="149"/>
      <c r="W293" s="149"/>
      <c r="X293" s="149"/>
      <c r="Y293" s="149"/>
      <c r="Z293" s="149"/>
      <c r="AA293" s="150"/>
      <c r="AB293" s="150"/>
      <c r="AC293" s="155">
        <v>38000</v>
      </c>
    </row>
    <row r="294" spans="1:36" s="46" customFormat="1" x14ac:dyDescent="0.3">
      <c r="A294" s="180"/>
      <c r="B294" s="181" t="s">
        <v>374</v>
      </c>
      <c r="C294" s="182"/>
      <c r="D294" s="181"/>
      <c r="E294" s="183"/>
      <c r="F294" s="183"/>
      <c r="G294" s="184"/>
      <c r="H294" s="184"/>
      <c r="I294" s="184"/>
      <c r="J294" s="184"/>
      <c r="K294" s="184"/>
      <c r="L294" s="185"/>
      <c r="M294" s="185"/>
      <c r="N294" s="185"/>
      <c r="O294" s="186">
        <v>-995000</v>
      </c>
      <c r="P294" s="186">
        <v>-525000</v>
      </c>
      <c r="Q294" s="186"/>
      <c r="R294" s="186"/>
      <c r="S294" s="91"/>
      <c r="T294" s="178"/>
      <c r="U294" s="178"/>
      <c r="V294" s="178"/>
      <c r="W294" s="178"/>
      <c r="X294" s="178">
        <v>-550000</v>
      </c>
      <c r="Y294" s="178"/>
      <c r="Z294" s="178"/>
      <c r="AA294" s="179"/>
      <c r="AB294" s="179"/>
      <c r="AC294" s="179"/>
    </row>
    <row r="295" spans="1:36" x14ac:dyDescent="0.3">
      <c r="A295" s="38"/>
      <c r="B295" s="43" t="s">
        <v>287</v>
      </c>
      <c r="C295" s="39"/>
      <c r="D295" s="41"/>
      <c r="E295" s="42"/>
      <c r="F295" s="42"/>
      <c r="G295" s="41"/>
      <c r="H295" s="41"/>
      <c r="I295" s="41"/>
      <c r="J295" s="41"/>
      <c r="K295" s="41"/>
      <c r="L295" s="151">
        <f>SUM(L165:L293)</f>
        <v>1399669</v>
      </c>
      <c r="M295" s="151">
        <f>SUM(M165:M293)</f>
        <v>568864</v>
      </c>
      <c r="N295" s="151">
        <f>SUM(N165:N293)</f>
        <v>602000</v>
      </c>
      <c r="O295" s="152">
        <f t="shared" ref="O295:AC295" si="6">SUM(O165:O294)</f>
        <v>298000</v>
      </c>
      <c r="P295" s="152">
        <f t="shared" si="6"/>
        <v>450000</v>
      </c>
      <c r="Q295" s="152">
        <f t="shared" si="6"/>
        <v>557000</v>
      </c>
      <c r="R295" s="152">
        <f t="shared" si="6"/>
        <v>414236</v>
      </c>
      <c r="S295" s="152">
        <f t="shared" si="6"/>
        <v>775000</v>
      </c>
      <c r="T295" s="152">
        <f t="shared" si="6"/>
        <v>514000</v>
      </c>
      <c r="U295" s="152">
        <f t="shared" si="6"/>
        <v>1054000</v>
      </c>
      <c r="V295" s="152">
        <f t="shared" si="6"/>
        <v>972300</v>
      </c>
      <c r="W295" s="152">
        <f t="shared" si="6"/>
        <v>551200</v>
      </c>
      <c r="X295" s="152">
        <f t="shared" si="6"/>
        <v>567000</v>
      </c>
      <c r="Y295" s="152">
        <f t="shared" si="6"/>
        <v>1227000</v>
      </c>
      <c r="Z295" s="152">
        <f t="shared" si="6"/>
        <v>1018000</v>
      </c>
      <c r="AA295" s="152">
        <f t="shared" si="6"/>
        <v>710000</v>
      </c>
      <c r="AB295" s="152">
        <f t="shared" si="6"/>
        <v>715935</v>
      </c>
      <c r="AC295" s="152">
        <f t="shared" si="6"/>
        <v>880000</v>
      </c>
      <c r="AD295" s="37"/>
      <c r="AE295" s="37"/>
      <c r="AF295" s="37"/>
      <c r="AG295" s="37"/>
      <c r="AH295" s="37"/>
      <c r="AI295" s="37"/>
      <c r="AJ295" s="37"/>
    </row>
  </sheetData>
  <sortState ref="B162:AC289">
    <sortCondition ref="D162:D289"/>
  </sortState>
  <mergeCells count="6">
    <mergeCell ref="O4:S4"/>
    <mergeCell ref="T4:AC4"/>
    <mergeCell ref="L4:N4"/>
    <mergeCell ref="L164:N164"/>
    <mergeCell ref="O164:S164"/>
    <mergeCell ref="T164:AC164"/>
  </mergeCells>
  <printOptions gridLines="1"/>
  <pageMargins left="0.7" right="0.7" top="0.75" bottom="0.75" header="0.3" footer="0.3"/>
  <pageSetup paperSize="3" scale="69" fitToHeight="0" orientation="landscape" r:id="rId1"/>
  <headerFooter>
    <oddHeader>&amp;CJanuary 26,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FY16</vt:lpstr>
      <vt:lpstr>Sheet1</vt:lpstr>
      <vt:lpstr>'FY16'!Print_Area</vt:lpstr>
      <vt:lpstr>'FY16'!Print_Titles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L. Terkelsen</dc:creator>
  <cp:lastModifiedBy>Kelly, James</cp:lastModifiedBy>
  <cp:lastPrinted>2017-01-26T15:31:59Z</cp:lastPrinted>
  <dcterms:created xsi:type="dcterms:W3CDTF">2014-08-08T18:58:42Z</dcterms:created>
  <dcterms:modified xsi:type="dcterms:W3CDTF">2017-01-31T22:47:33Z</dcterms:modified>
</cp:coreProperties>
</file>